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\\svka.vdi.pref.nagano.lg.jp\課共有\財政課\事務\第１係\決算統計関係\決算分析・照会\R07\070707_【地方債協会】都道府県及び指定都市の財政状況\05_回答\"/>
    </mc:Choice>
  </mc:AlternateContent>
  <xr:revisionPtr revIDLastSave="0" documentId="13_ncr:1_{45A93484-DCFA-42D2-A683-CD16E24ACF87}" xr6:coauthVersionLast="47" xr6:coauthVersionMax="47" xr10:uidLastSave="{00000000-0000-0000-0000-000000000000}"/>
  <bookViews>
    <workbookView xWindow="-28920" yWindow="-120" windowWidth="29040" windowHeight="15840" tabRatio="663" xr2:uid="{00000000-000D-0000-FFFF-FFFF00000000}"/>
  </bookViews>
  <sheets>
    <sheet name="1.普通会計予算(R6-7年度)" sheetId="2" r:id="rId1"/>
    <sheet name="2.公営企業会計予算(R6-7年度)" sheetId="4" r:id="rId2"/>
    <sheet name="3.(1)普通会計決算（R4-5年度)" sheetId="5" r:id="rId3"/>
    <sheet name="3.(2)財政指標等（R元‐R5年度）" sheetId="6" r:id="rId4"/>
    <sheet name="4.公営企業会計決算（R4-5年度）" sheetId="7" r:id="rId5"/>
    <sheet name="5.三セク決算（R4-5年度）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8" l="1"/>
  <c r="F45" i="5"/>
  <c r="F27" i="5" l="1"/>
  <c r="H19" i="6" l="1"/>
  <c r="G19" i="6"/>
  <c r="F19" i="6"/>
  <c r="E19" i="6"/>
  <c r="H22" i="6"/>
  <c r="G22" i="6"/>
  <c r="F22" i="6"/>
  <c r="E22" i="6"/>
  <c r="H21" i="6"/>
  <c r="G21" i="6"/>
  <c r="F21" i="6"/>
  <c r="E21" i="6"/>
  <c r="H20" i="6"/>
  <c r="G20" i="6"/>
  <c r="F20" i="6"/>
  <c r="E20" i="6"/>
  <c r="I9" i="2"/>
  <c r="F45" i="2"/>
  <c r="F27" i="2"/>
  <c r="G27" i="2" s="1"/>
  <c r="G44" i="5"/>
  <c r="G19" i="5"/>
  <c r="F44" i="4"/>
  <c r="F39" i="4"/>
  <c r="F45" i="4" s="1"/>
  <c r="N31" i="8"/>
  <c r="N34" i="8" s="1"/>
  <c r="M31" i="8"/>
  <c r="M34" i="8" s="1"/>
  <c r="L31" i="8"/>
  <c r="L34" i="8" s="1"/>
  <c r="L37" i="8" s="1"/>
  <c r="L42" i="8" s="1"/>
  <c r="K31" i="8"/>
  <c r="K34" i="8" s="1"/>
  <c r="J31" i="8"/>
  <c r="J34" i="8"/>
  <c r="J41" i="8" s="1"/>
  <c r="J44" i="8" s="1"/>
  <c r="I31" i="8"/>
  <c r="I34" i="8" s="1"/>
  <c r="I37" i="8" s="1"/>
  <c r="I42" i="8" s="1"/>
  <c r="H31" i="8"/>
  <c r="H34" i="8" s="1"/>
  <c r="G31" i="8"/>
  <c r="G41" i="8" s="1"/>
  <c r="G44" i="8" s="1"/>
  <c r="F31" i="8"/>
  <c r="F34" i="8" s="1"/>
  <c r="E31" i="8"/>
  <c r="E34" i="8" s="1"/>
  <c r="O44" i="7"/>
  <c r="N44" i="7"/>
  <c r="M44" i="7"/>
  <c r="L44" i="7"/>
  <c r="K44" i="7"/>
  <c r="J44" i="7"/>
  <c r="I44" i="7"/>
  <c r="H44" i="7"/>
  <c r="G44" i="7"/>
  <c r="F44" i="7"/>
  <c r="O39" i="7"/>
  <c r="N39" i="7"/>
  <c r="M39" i="7"/>
  <c r="L39" i="7"/>
  <c r="K39" i="7"/>
  <c r="J39" i="7"/>
  <c r="I39" i="7"/>
  <c r="H39" i="7"/>
  <c r="G39" i="7"/>
  <c r="F39" i="7"/>
  <c r="O24" i="7"/>
  <c r="O27" i="7" s="1"/>
  <c r="N24" i="7"/>
  <c r="N27" i="7" s="1"/>
  <c r="M24" i="7"/>
  <c r="M27" i="7" s="1"/>
  <c r="L24" i="7"/>
  <c r="L27" i="7" s="1"/>
  <c r="K24" i="7"/>
  <c r="K27" i="7" s="1"/>
  <c r="J24" i="7"/>
  <c r="J27" i="7"/>
  <c r="I24" i="7"/>
  <c r="I27" i="7" s="1"/>
  <c r="H24" i="7"/>
  <c r="H27" i="7" s="1"/>
  <c r="G24" i="7"/>
  <c r="G27" i="7" s="1"/>
  <c r="F24" i="7"/>
  <c r="F27" i="7" s="1"/>
  <c r="O16" i="7"/>
  <c r="N16" i="7"/>
  <c r="M16" i="7"/>
  <c r="L16" i="7"/>
  <c r="K16" i="7"/>
  <c r="J16" i="7"/>
  <c r="I16" i="7"/>
  <c r="H16" i="7"/>
  <c r="G16" i="7"/>
  <c r="F16" i="7"/>
  <c r="O15" i="7"/>
  <c r="N15" i="7"/>
  <c r="M15" i="7"/>
  <c r="L15" i="7"/>
  <c r="K15" i="7"/>
  <c r="J15" i="7"/>
  <c r="I15" i="7"/>
  <c r="H15" i="7"/>
  <c r="G15" i="7"/>
  <c r="F15" i="7"/>
  <c r="O14" i="7"/>
  <c r="N14" i="7"/>
  <c r="M14" i="7"/>
  <c r="L14" i="7"/>
  <c r="K14" i="7"/>
  <c r="J14" i="7"/>
  <c r="I14" i="7"/>
  <c r="H14" i="7"/>
  <c r="G14" i="7"/>
  <c r="F14" i="7"/>
  <c r="I20" i="6"/>
  <c r="I19" i="6"/>
  <c r="I21" i="6" s="1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40" i="2"/>
  <c r="I39" i="2"/>
  <c r="I37" i="2"/>
  <c r="I33" i="2"/>
  <c r="I32" i="2"/>
  <c r="I31" i="2"/>
  <c r="I29" i="2"/>
  <c r="I28" i="2"/>
  <c r="I34" i="2"/>
  <c r="I22" i="2"/>
  <c r="I18" i="2"/>
  <c r="I17" i="2"/>
  <c r="I35" i="2"/>
  <c r="I10" i="2"/>
  <c r="I11" i="2"/>
  <c r="I12" i="2"/>
  <c r="I13" i="2"/>
  <c r="I14" i="2"/>
  <c r="I15" i="2"/>
  <c r="I16" i="2"/>
  <c r="I26" i="2"/>
  <c r="I25" i="2"/>
  <c r="I23" i="2"/>
  <c r="I21" i="2"/>
  <c r="I20" i="2"/>
  <c r="I43" i="2"/>
  <c r="I44" i="2"/>
  <c r="I42" i="2"/>
  <c r="I41" i="2"/>
  <c r="I38" i="2"/>
  <c r="I36" i="2"/>
  <c r="I30" i="2"/>
  <c r="I24" i="2"/>
  <c r="I19" i="2"/>
  <c r="O39" i="4"/>
  <c r="O44" i="4"/>
  <c r="N39" i="4"/>
  <c r="N45" i="4" s="1"/>
  <c r="N44" i="4"/>
  <c r="M39" i="4"/>
  <c r="M44" i="4"/>
  <c r="M45" i="4" s="1"/>
  <c r="L39" i="4"/>
  <c r="L44" i="4"/>
  <c r="L45" i="4"/>
  <c r="K39" i="4"/>
  <c r="K45" i="4" s="1"/>
  <c r="K44" i="4"/>
  <c r="J39" i="4"/>
  <c r="J44" i="4"/>
  <c r="I39" i="4"/>
  <c r="I44" i="4"/>
  <c r="H39" i="4"/>
  <c r="H44" i="4"/>
  <c r="G39" i="4"/>
  <c r="G44" i="4"/>
  <c r="G45" i="4" s="1"/>
  <c r="O24" i="4"/>
  <c r="O27" i="4" s="1"/>
  <c r="N24" i="4"/>
  <c r="N27" i="4" s="1"/>
  <c r="M24" i="4"/>
  <c r="M27" i="4" s="1"/>
  <c r="L24" i="4"/>
  <c r="L27" i="4" s="1"/>
  <c r="K24" i="4"/>
  <c r="K27" i="4" s="1"/>
  <c r="J24" i="4"/>
  <c r="J27" i="4"/>
  <c r="I24" i="4"/>
  <c r="I27" i="4" s="1"/>
  <c r="H24" i="4"/>
  <c r="H27" i="4" s="1"/>
  <c r="M16" i="4"/>
  <c r="L16" i="4"/>
  <c r="M15" i="4"/>
  <c r="L15" i="4"/>
  <c r="M14" i="4"/>
  <c r="L14" i="4"/>
  <c r="O16" i="4"/>
  <c r="N16" i="4"/>
  <c r="O15" i="4"/>
  <c r="N15" i="4"/>
  <c r="O14" i="4"/>
  <c r="N14" i="4"/>
  <c r="K16" i="4"/>
  <c r="J16" i="4"/>
  <c r="K15" i="4"/>
  <c r="J15" i="4"/>
  <c r="K14" i="4"/>
  <c r="J14" i="4"/>
  <c r="I16" i="4"/>
  <c r="H16" i="4"/>
  <c r="I14" i="4"/>
  <c r="H14" i="4"/>
  <c r="G24" i="4"/>
  <c r="G27" i="4" s="1"/>
  <c r="G16" i="4"/>
  <c r="G14" i="4"/>
  <c r="F24" i="4"/>
  <c r="F27" i="4" s="1"/>
  <c r="F16" i="4"/>
  <c r="F14" i="4"/>
  <c r="G14" i="2"/>
  <c r="G37" i="5"/>
  <c r="G28" i="5"/>
  <c r="G45" i="2" l="1"/>
  <c r="G38" i="2"/>
  <c r="G29" i="2"/>
  <c r="G41" i="2"/>
  <c r="G42" i="5"/>
  <c r="G34" i="5"/>
  <c r="G40" i="5"/>
  <c r="G30" i="5"/>
  <c r="G33" i="5"/>
  <c r="G35" i="5"/>
  <c r="I23" i="6"/>
  <c r="G41" i="5"/>
  <c r="M45" i="7"/>
  <c r="G38" i="5"/>
  <c r="I45" i="4"/>
  <c r="O45" i="7"/>
  <c r="G39" i="5"/>
  <c r="I45" i="5"/>
  <c r="G45" i="5"/>
  <c r="G29" i="5"/>
  <c r="G28" i="2"/>
  <c r="J37" i="8"/>
  <c r="J42" i="8" s="1"/>
  <c r="H45" i="4"/>
  <c r="G21" i="2"/>
  <c r="G43" i="5"/>
  <c r="G16" i="2"/>
  <c r="G45" i="7"/>
  <c r="G18" i="2"/>
  <c r="J45" i="7"/>
  <c r="G36" i="5"/>
  <c r="G31" i="5"/>
  <c r="K45" i="7"/>
  <c r="G32" i="5"/>
  <c r="G9" i="2"/>
  <c r="J45" i="4"/>
  <c r="O45" i="4"/>
  <c r="G42" i="8"/>
  <c r="G19" i="2"/>
  <c r="G25" i="2"/>
  <c r="G24" i="2"/>
  <c r="G36" i="2"/>
  <c r="L45" i="7"/>
  <c r="G12" i="2"/>
  <c r="G39" i="2"/>
  <c r="G11" i="2"/>
  <c r="I27" i="2"/>
  <c r="G22" i="2"/>
  <c r="G15" i="2"/>
  <c r="G43" i="2"/>
  <c r="F45" i="7"/>
  <c r="G23" i="2"/>
  <c r="G30" i="2"/>
  <c r="H45" i="7"/>
  <c r="G26" i="2"/>
  <c r="G32" i="2"/>
  <c r="G13" i="2"/>
  <c r="G40" i="2"/>
  <c r="I45" i="7"/>
  <c r="G20" i="2"/>
  <c r="G17" i="2"/>
  <c r="G10" i="2"/>
  <c r="G31" i="2"/>
  <c r="N45" i="7"/>
  <c r="E41" i="8"/>
  <c r="E44" i="8" s="1"/>
  <c r="E37" i="8"/>
  <c r="E42" i="8" s="1"/>
  <c r="F41" i="8"/>
  <c r="F44" i="8" s="1"/>
  <c r="F37" i="8"/>
  <c r="F42" i="8" s="1"/>
  <c r="K37" i="8"/>
  <c r="K42" i="8" s="1"/>
  <c r="K41" i="8"/>
  <c r="K44" i="8" s="1"/>
  <c r="H37" i="8"/>
  <c r="H42" i="8" s="1"/>
  <c r="H41" i="8"/>
  <c r="H44" i="8" s="1"/>
  <c r="M41" i="8"/>
  <c r="M44" i="8" s="1"/>
  <c r="M37" i="8"/>
  <c r="M42" i="8" s="1"/>
  <c r="N37" i="8"/>
  <c r="N42" i="8" s="1"/>
  <c r="N41" i="8"/>
  <c r="N44" i="8" s="1"/>
  <c r="I27" i="5"/>
  <c r="G33" i="2"/>
  <c r="G12" i="5"/>
  <c r="G26" i="5"/>
  <c r="G10" i="5"/>
  <c r="G15" i="5"/>
  <c r="G27" i="5"/>
  <c r="G9" i="5"/>
  <c r="G23" i="5"/>
  <c r="G24" i="5"/>
  <c r="G21" i="5"/>
  <c r="G22" i="5"/>
  <c r="G11" i="5"/>
  <c r="G34" i="2"/>
  <c r="L41" i="8"/>
  <c r="L44" i="8" s="1"/>
  <c r="G37" i="2"/>
  <c r="G20" i="5"/>
  <c r="G44" i="2"/>
  <c r="G17" i="5"/>
  <c r="I41" i="8"/>
  <c r="I44" i="8" s="1"/>
  <c r="G42" i="2"/>
  <c r="I45" i="2"/>
  <c r="G18" i="5"/>
  <c r="G35" i="2"/>
  <c r="G25" i="5"/>
  <c r="G16" i="5"/>
  <c r="G13" i="5"/>
  <c r="G14" i="5"/>
  <c r="I22" i="6" l="1"/>
</calcChain>
</file>

<file path=xl/sharedStrings.xml><?xml version="1.0" encoding="utf-8"?>
<sst xmlns="http://schemas.openxmlformats.org/spreadsheetml/2006/main" count="437" uniqueCount="264">
  <si>
    <t>団体名</t>
  </si>
  <si>
    <t>（単位：百万円、％）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</si>
  <si>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</si>
  <si>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</si>
  <si>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</si>
  <si>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</si>
  <si>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</si>
  <si>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</si>
  <si>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</si>
  <si>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</si>
  <si>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</si>
  <si>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</si>
  <si>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</si>
  <si>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</si>
  <si>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</si>
  <si>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</si>
  <si>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</si>
  <si>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</si>
  <si>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</si>
  <si>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</si>
  <si>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</si>
  <si>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</si>
  <si>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うち都道府県民税</t>
  </si>
  <si>
    <t>うち所得割</t>
  </si>
  <si>
    <t>　　法人税割</t>
  </si>
  <si>
    <t>　　利子割</t>
  </si>
  <si>
    <t>うち事業税</t>
  </si>
  <si>
    <t>うち個人分</t>
  </si>
  <si>
    <t>　　法人分</t>
  </si>
  <si>
    <t>うち地方消費税</t>
  </si>
  <si>
    <t>使用料・手数料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</si>
  <si>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</si>
  <si>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</si>
  <si>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</si>
  <si>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</si>
  <si>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</si>
  <si>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</si>
  <si>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>　　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</si>
  <si>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</si>
  <si>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</si>
  <si>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</si>
  <si>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</si>
  <si>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</si>
  <si>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</si>
  <si>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</si>
  <si>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</si>
  <si>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</si>
  <si>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</si>
  <si>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</si>
  <si>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</si>
  <si>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</si>
  <si>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</si>
  <si>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</si>
  <si>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</si>
  <si>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</si>
  <si>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</si>
  <si>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</si>
  <si>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</si>
  <si>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</si>
  <si>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</si>
  <si>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</si>
  <si>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</si>
  <si>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</si>
  <si>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</si>
  <si>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</si>
  <si>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</si>
  <si>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</si>
  <si>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</si>
  <si>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</si>
  <si>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</si>
  <si>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</si>
  <si>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</si>
  <si>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</si>
  <si>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</si>
  <si>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</si>
  <si>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</si>
  <si>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</si>
  <si>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</si>
  <si>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</si>
  <si>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</si>
  <si>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</si>
  <si>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</si>
  <si>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損益収支</t>
    <rPh sb="0" eb="2">
      <t>ソンエキ</t>
    </rPh>
    <rPh sb="2" eb="4">
      <t>シュウシ</t>
    </rPh>
    <phoneticPr fontId="9"/>
  </si>
  <si>
    <t>資本収支</t>
    <rPh sb="0" eb="2">
      <t>シホン</t>
    </rPh>
    <rPh sb="2" eb="4">
      <t>シュウシ</t>
    </rPh>
    <phoneticPr fontId="9"/>
  </si>
  <si>
    <t>収益的収支</t>
    <rPh sb="0" eb="3">
      <t>シュウエキテキ</t>
    </rPh>
    <rPh sb="3" eb="5">
      <t>シュウシ</t>
    </rPh>
    <phoneticPr fontId="9"/>
  </si>
  <si>
    <t>資本的収支</t>
    <rPh sb="0" eb="2">
      <t>シホン</t>
    </rPh>
    <rPh sb="2" eb="3">
      <t>テキ</t>
    </rPh>
    <rPh sb="3" eb="5">
      <t>シュウシ</t>
    </rPh>
    <phoneticPr fontId="9"/>
  </si>
  <si>
    <t>その他</t>
    <rPh sb="2" eb="3">
      <t>タ</t>
    </rPh>
    <phoneticPr fontId="9"/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</si>
  <si>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9"/>
  </si>
  <si>
    <t>歳　　　出</t>
    <rPh sb="0" eb="1">
      <t>トシ</t>
    </rPh>
    <rPh sb="4" eb="5">
      <t>デ</t>
    </rPh>
    <phoneticPr fontId="9"/>
  </si>
  <si>
    <t>歳　　　入</t>
    <rPh sb="0" eb="1">
      <t>トシ</t>
    </rPh>
    <rPh sb="4" eb="5">
      <t>イ</t>
    </rPh>
    <phoneticPr fontId="9"/>
  </si>
  <si>
    <t>予算額</t>
    <rPh sb="0" eb="2">
      <t>ヨサン</t>
    </rPh>
    <rPh sb="2" eb="3">
      <t>ガク</t>
    </rPh>
    <phoneticPr fontId="9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</si>
  <si>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9"/>
  </si>
  <si>
    <t>1.普通会計の状況</t>
    <rPh sb="2" eb="4">
      <t>フツウ</t>
    </rPh>
    <rPh sb="4" eb="6">
      <t>カイケイ</t>
    </rPh>
    <phoneticPr fontId="9"/>
  </si>
  <si>
    <t>うち不動産取得税</t>
    <phoneticPr fontId="9"/>
  </si>
  <si>
    <t>うち固定資産税</t>
    <phoneticPr fontId="9"/>
  </si>
  <si>
    <t xml:space="preserve"> </t>
    <phoneticPr fontId="9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</si>
  <si>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</si>
  <si>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</si>
  <si>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</si>
  <si>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</si>
  <si>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</si>
  <si>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</si>
  <si>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</si>
  <si>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</si>
  <si>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</si>
  <si>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</si>
  <si>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</si>
  <si>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</si>
  <si>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</si>
  <si>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</si>
  <si>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</si>
  <si>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３.普通会計の状況</t>
    <phoneticPr fontId="9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</si>
  <si>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</si>
  <si>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</si>
  <si>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</si>
  <si>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9"/>
  </si>
  <si>
    <t xml:space="preserve">歳入総額    </t>
  </si>
  <si>
    <t>(a)</t>
    <phoneticPr fontId="9"/>
  </si>
  <si>
    <t>うち一般財源総額</t>
  </si>
  <si>
    <t>歳出総額</t>
  </si>
  <si>
    <t>歳入歳出差引</t>
  </si>
  <si>
    <t>翌年度への繰越財源</t>
  </si>
  <si>
    <t>実質収支</t>
    <phoneticPr fontId="14"/>
  </si>
  <si>
    <t>単年度収支</t>
    <rPh sb="0" eb="3">
      <t>タンネンド</t>
    </rPh>
    <rPh sb="3" eb="5">
      <t>シュウシ</t>
    </rPh>
    <phoneticPr fontId="14"/>
  </si>
  <si>
    <t>繰上償還金</t>
    <rPh sb="0" eb="2">
      <t>クリア</t>
    </rPh>
    <rPh sb="2" eb="5">
      <t>ショウカンキン</t>
    </rPh>
    <phoneticPr fontId="14"/>
  </si>
  <si>
    <t>実質単年度収支</t>
    <rPh sb="0" eb="2">
      <t>ジッシツ</t>
    </rPh>
    <phoneticPr fontId="14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</si>
  <si>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</si>
  <si>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</si>
  <si>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</si>
  <si>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</si>
  <si>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9"/>
  </si>
  <si>
    <t>地方債現在高の一般財源総額比</t>
  </si>
  <si>
    <t>(e/b)</t>
    <phoneticPr fontId="9"/>
  </si>
  <si>
    <t>後年度財政負担の一般財源総額比</t>
  </si>
  <si>
    <t>(f/b)</t>
    <phoneticPr fontId="9"/>
  </si>
  <si>
    <t>一人あたり地方債現在高</t>
  </si>
  <si>
    <t>(e/g、円)</t>
    <rPh sb="5" eb="6">
      <t>エン</t>
    </rPh>
    <phoneticPr fontId="14"/>
  </si>
  <si>
    <t>一人あたり後年度財政負担</t>
  </si>
  <si>
    <t>(f/g、円)</t>
    <rPh sb="5" eb="6">
      <t>エン</t>
    </rPh>
    <phoneticPr fontId="14"/>
  </si>
  <si>
    <t>人口　（注 1）</t>
    <rPh sb="4" eb="5">
      <t>チュウ</t>
    </rPh>
    <phoneticPr fontId="9"/>
  </si>
  <si>
    <t>(g、人)</t>
    <rPh sb="3" eb="4">
      <t>ニン</t>
    </rPh>
    <phoneticPr fontId="14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</si>
  <si>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</si>
  <si>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</si>
  <si>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</si>
  <si>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</si>
  <si>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</si>
  <si>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9"/>
  </si>
  <si>
    <t>実質赤字比率</t>
    <rPh sb="0" eb="2">
      <t>ジッシツ</t>
    </rPh>
    <rPh sb="2" eb="4">
      <t>アカジ</t>
    </rPh>
    <rPh sb="4" eb="6">
      <t>ヒリツ</t>
    </rPh>
    <phoneticPr fontId="14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</si>
  <si>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14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</si>
  <si>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14"/>
  </si>
  <si>
    <t>将来負担比率</t>
    <rPh sb="0" eb="2">
      <t>ショウライ</t>
    </rPh>
    <rPh sb="2" eb="4">
      <t>フタン</t>
    </rPh>
    <rPh sb="4" eb="6">
      <t>ヒリツ</t>
    </rPh>
    <phoneticPr fontId="14"/>
  </si>
  <si>
    <t>４.公営企業会計の状況</t>
    <phoneticPr fontId="14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</si>
  <si>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</si>
  <si>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</si>
  <si>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</si>
  <si>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</si>
  <si>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</si>
  <si>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</si>
  <si>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</si>
  <si>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</si>
  <si>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</si>
  <si>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</si>
  <si>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</si>
  <si>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</si>
  <si>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</si>
  <si>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</si>
  <si>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</si>
  <si>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５.第三セクター(公社・株式会社形態の三セク)の状況</t>
    <phoneticPr fontId="14"/>
  </si>
  <si>
    <t>　（単位：百万円）</t>
  </si>
  <si>
    <t>出資状況</t>
    <rPh sb="0" eb="2">
      <t>シュッシ</t>
    </rPh>
    <rPh sb="2" eb="4">
      <t>ジョウキョウ</t>
    </rPh>
    <phoneticPr fontId="14"/>
  </si>
  <si>
    <t>出資団体数</t>
  </si>
  <si>
    <t>出資金額</t>
    <rPh sb="0" eb="2">
      <t>シュッシ</t>
    </rPh>
    <rPh sb="2" eb="4">
      <t>キンガク</t>
    </rPh>
    <phoneticPr fontId="9"/>
  </si>
  <si>
    <t>総額</t>
  </si>
  <si>
    <t>当該団体</t>
  </si>
  <si>
    <t>その他団体</t>
  </si>
  <si>
    <t>民間</t>
  </si>
  <si>
    <t>国</t>
  </si>
  <si>
    <t>その他</t>
  </si>
  <si>
    <t>貸借対照表</t>
  </si>
  <si>
    <t>資産</t>
    <rPh sb="0" eb="2">
      <t>シサン</t>
    </rPh>
    <phoneticPr fontId="9"/>
  </si>
  <si>
    <t>流動資産</t>
  </si>
  <si>
    <t>固定資産</t>
  </si>
  <si>
    <t>繰延資産</t>
  </si>
  <si>
    <t>資産合計</t>
  </si>
  <si>
    <t>負債</t>
    <rPh sb="0" eb="2">
      <t>フサイ</t>
    </rPh>
    <phoneticPr fontId="9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</si>
  <si>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</si>
  <si>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</si>
  <si>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</si>
  <si>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</si>
  <si>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9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</si>
  <si>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</si>
  <si>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</si>
  <si>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</si>
  <si>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</si>
  <si>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</si>
  <si>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14"/>
  </si>
  <si>
    <t>事業・経常損益</t>
    <rPh sb="0" eb="2">
      <t>ジギョウ</t>
    </rPh>
    <rPh sb="3" eb="5">
      <t>ケイジョウ</t>
    </rPh>
    <rPh sb="5" eb="7">
      <t>ソンエキ</t>
    </rPh>
    <phoneticPr fontId="9"/>
  </si>
  <si>
    <t>営業収益</t>
  </si>
  <si>
    <t>営業費用</t>
  </si>
  <si>
    <t>一般管理費</t>
    <rPh sb="0" eb="2">
      <t>イッパン</t>
    </rPh>
    <rPh sb="2" eb="5">
      <t>カンリヒ</t>
    </rPh>
    <phoneticPr fontId="14"/>
  </si>
  <si>
    <t>(c)</t>
    <phoneticPr fontId="14"/>
  </si>
  <si>
    <t xml:space="preserve">営業利益          </t>
  </si>
  <si>
    <t>(d=a-b-c)</t>
    <phoneticPr fontId="14"/>
  </si>
  <si>
    <t>営業外収益</t>
  </si>
  <si>
    <t>(e)</t>
    <phoneticPr fontId="14"/>
  </si>
  <si>
    <t>営業外費用</t>
  </si>
  <si>
    <t>(f)</t>
    <phoneticPr fontId="14"/>
  </si>
  <si>
    <t xml:space="preserve">経常利益      </t>
  </si>
  <si>
    <t>(g=d+e-f)</t>
    <phoneticPr fontId="14"/>
  </si>
  <si>
    <t>特別損失</t>
    <rPh sb="0" eb="2">
      <t>トクベツ</t>
    </rPh>
    <rPh sb="2" eb="4">
      <t>ソンシツ</t>
    </rPh>
    <phoneticPr fontId="9"/>
  </si>
  <si>
    <t>特別利益</t>
  </si>
  <si>
    <t>(h)</t>
    <phoneticPr fontId="14"/>
  </si>
  <si>
    <t>特別損失</t>
  </si>
  <si>
    <t>(i)</t>
    <phoneticPr fontId="14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</si>
  <si>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14"/>
  </si>
  <si>
    <t>(j=g+h-i)</t>
    <phoneticPr fontId="14"/>
  </si>
  <si>
    <t>特定準備金取崩</t>
    <rPh sb="0" eb="2">
      <t>トクテイ</t>
    </rPh>
    <rPh sb="2" eb="5">
      <t>ジュンビキン</t>
    </rPh>
    <rPh sb="5" eb="7">
      <t>トリクズシ</t>
    </rPh>
    <phoneticPr fontId="14"/>
  </si>
  <si>
    <t>(k)</t>
    <phoneticPr fontId="14"/>
  </si>
  <si>
    <t>特定準備金繰入</t>
    <rPh sb="0" eb="2">
      <t>トクテイ</t>
    </rPh>
    <rPh sb="2" eb="5">
      <t>ジュンビキン</t>
    </rPh>
    <rPh sb="5" eb="7">
      <t>クリイレ</t>
    </rPh>
    <phoneticPr fontId="14"/>
  </si>
  <si>
    <t>(l)</t>
    <phoneticPr fontId="14"/>
  </si>
  <si>
    <t>法人税等</t>
  </si>
  <si>
    <t>(m)</t>
    <phoneticPr fontId="14"/>
  </si>
  <si>
    <t xml:space="preserve">当期利益  </t>
  </si>
  <si>
    <t>(ｎ=g+h-i-m)</t>
    <phoneticPr fontId="14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</si>
  <si>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14"/>
  </si>
  <si>
    <t>前期繰越利益</t>
  </si>
  <si>
    <t>(o)</t>
    <phoneticPr fontId="14"/>
  </si>
  <si>
    <t xml:space="preserve">当期未処分利益    </t>
  </si>
  <si>
    <t>(p=n+o)</t>
    <phoneticPr fontId="14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</si>
  <si>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14"/>
  </si>
  <si>
    <t>（注２）原則として表示単位未満を四捨五入して端数調整していないため、合計等と一致しない場合がある。</t>
    <phoneticPr fontId="14"/>
  </si>
  <si>
    <t>元年度</t>
    <rPh sb="0" eb="1">
      <t>ガン</t>
    </rPh>
    <rPh sb="1" eb="3">
      <t>ネンド</t>
    </rPh>
    <phoneticPr fontId="18"/>
  </si>
  <si>
    <t>２年度</t>
    <rPh sb="1" eb="3">
      <t>ネンド</t>
    </rPh>
    <phoneticPr fontId="18"/>
  </si>
  <si>
    <t>予算額</t>
    <phoneticPr fontId="9"/>
  </si>
  <si>
    <t>決算額</t>
    <phoneticPr fontId="16"/>
  </si>
  <si>
    <t>令和５年度</t>
    <rPh sb="3" eb="5">
      <t>ネンド</t>
    </rPh>
    <phoneticPr fontId="18"/>
  </si>
  <si>
    <t>令和４年度</t>
    <rPh sb="3" eb="5">
      <t>ネンド</t>
    </rPh>
    <phoneticPr fontId="18"/>
  </si>
  <si>
    <t>３年度</t>
    <rPh sb="1" eb="3">
      <t>ネンド</t>
    </rPh>
    <phoneticPr fontId="18"/>
  </si>
  <si>
    <t>令和６年度</t>
    <rPh sb="3" eb="5">
      <t>ネンド</t>
    </rPh>
    <phoneticPr fontId="18"/>
  </si>
  <si>
    <t>４年度</t>
    <rPh sb="1" eb="3">
      <t>ネンド</t>
    </rPh>
    <phoneticPr fontId="18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</si>
  <si>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9"/>
  </si>
  <si>
    <t>令和７年度</t>
    <rPh sb="3" eb="5">
      <t>ネンド</t>
    </rPh>
    <phoneticPr fontId="18"/>
  </si>
  <si>
    <t>(令和７年度予算ﾍﾞｰｽ）</t>
    <rPh sb="6" eb="8">
      <t>ヨサン</t>
    </rPh>
    <phoneticPr fontId="14"/>
  </si>
  <si>
    <t>令和７年度</t>
    <phoneticPr fontId="18"/>
  </si>
  <si>
    <t>（1）令和５年度普通会計決算の状況</t>
    <phoneticPr fontId="16"/>
  </si>
  <si>
    <t>令和４年度</t>
    <phoneticPr fontId="18"/>
  </si>
  <si>
    <t>(令和５年度決算ﾍﾞｰｽ）</t>
    <phoneticPr fontId="16"/>
  </si>
  <si>
    <t>(令和５年度決算額）</t>
    <phoneticPr fontId="16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</si>
  <si>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</si>
  <si>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５年度</t>
    <rPh sb="1" eb="3">
      <t>ネンド</t>
    </rPh>
    <phoneticPr fontId="18"/>
  </si>
  <si>
    <t>長野県</t>
    <rPh sb="0" eb="3">
      <t>ナガノケン</t>
    </rPh>
    <phoneticPr fontId="9"/>
  </si>
  <si>
    <t>長野県</t>
    <rPh sb="0" eb="3">
      <t>ナガノケン</t>
    </rPh>
    <phoneticPr fontId="16"/>
  </si>
  <si>
    <t>電気事業</t>
    <rPh sb="0" eb="2">
      <t>デンキ</t>
    </rPh>
    <rPh sb="2" eb="4">
      <t>ジギョウ</t>
    </rPh>
    <phoneticPr fontId="9"/>
  </si>
  <si>
    <t>水道事業</t>
    <rPh sb="0" eb="2">
      <t>スイドウ</t>
    </rPh>
    <rPh sb="2" eb="4">
      <t>ジギョウ</t>
    </rPh>
    <phoneticPr fontId="9"/>
  </si>
  <si>
    <t>電気事業</t>
    <rPh sb="0" eb="2">
      <t>デンキ</t>
    </rPh>
    <rPh sb="2" eb="4">
      <t>ジギョウ</t>
    </rPh>
    <phoneticPr fontId="14"/>
  </si>
  <si>
    <t>水道事業</t>
    <rPh sb="0" eb="2">
      <t>スイドウ</t>
    </rPh>
    <rPh sb="2" eb="4">
      <t>ジギョウ</t>
    </rPh>
    <phoneticPr fontId="14"/>
  </si>
  <si>
    <t>流域下水道事業</t>
    <rPh sb="0" eb="2">
      <t>リュウイキ</t>
    </rPh>
    <rPh sb="2" eb="5">
      <t>ゲスイドウ</t>
    </rPh>
    <rPh sb="5" eb="7">
      <t>ジギョウ</t>
    </rPh>
    <phoneticPr fontId="11"/>
  </si>
  <si>
    <t>流域下水道事業</t>
    <rPh sb="0" eb="5">
      <t>リュウイキゲスイドウ</t>
    </rPh>
    <rPh sb="5" eb="7">
      <t>ジギョウ</t>
    </rPh>
    <phoneticPr fontId="5"/>
  </si>
  <si>
    <t>その他事業</t>
    <rPh sb="2" eb="3">
      <t>タ</t>
    </rPh>
    <rPh sb="3" eb="5">
      <t>ジギョウ</t>
    </rPh>
    <phoneticPr fontId="5"/>
  </si>
  <si>
    <t>長野県土地開発公社</t>
    <rPh sb="0" eb="3">
      <t>ナガノケン</t>
    </rPh>
    <rPh sb="3" eb="5">
      <t>トチ</t>
    </rPh>
    <rPh sb="5" eb="7">
      <t>カイハツ</t>
    </rPh>
    <rPh sb="7" eb="9">
      <t>コウシャ</t>
    </rPh>
    <phoneticPr fontId="14"/>
  </si>
  <si>
    <t>長野県道路公社</t>
    <rPh sb="0" eb="3">
      <t>ナガノケン</t>
    </rPh>
    <rPh sb="3" eb="5">
      <t>ドウロ</t>
    </rPh>
    <rPh sb="5" eb="7">
      <t>コウシャ</t>
    </rPh>
    <phoneticPr fontId="14"/>
  </si>
  <si>
    <t>長野県住宅供給公社</t>
    <rPh sb="0" eb="3">
      <t>ナガノケン</t>
    </rPh>
    <rPh sb="3" eb="5">
      <t>ジュウタク</t>
    </rPh>
    <rPh sb="5" eb="7">
      <t>キョウキュウ</t>
    </rPh>
    <rPh sb="7" eb="9">
      <t>コウシャ</t>
    </rPh>
    <phoneticPr fontId="14"/>
  </si>
  <si>
    <t>しなの鉄道㈱</t>
    <rPh sb="3" eb="5">
      <t>テツドウ</t>
    </rPh>
    <phoneticPr fontId="14"/>
  </si>
  <si>
    <t>松本空港ターミナルビル㈱</t>
    <rPh sb="0" eb="4">
      <t>マツモトクウコウ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</si>
</sst>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.0;&quot;▲ &quot;#,##0.0"/>
    <numFmt numFmtId="180" formatCode="#,##0;[Red]&quot;△&quot;#,##0"/>
    <numFmt numFmtId="181" formatCode="_ * #,##0.00_ ;_ * &quot;▲ &quot;#,##0.00_ ;_ * &quot;－&quot;_ ;_ @_ "/>
    <numFmt numFmtId="182" formatCode="_ * #,##0.000_ ;_ * &quot;▲ &quot;#,##0.000_ ;_ * &quot;－&quot;_ ;_ @_ "/>
  </numFmts>
  <fonts count="25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ｺﾞｼｯｸ"/>
      <family val="3"/>
      <charset val="128"/>
    </font>
    <font>
      <sz val="10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4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3"/>
      <charset val="128"/>
    </font>
    <font>
      <sz val="11"/>
      <name val="Meiryo UI"/>
      <family val="1"/>
      <charset val="128"/>
    </font>
    <font>
      <b/>
      <sz val="12"/>
      <name val="ＭＳ Ｐゴシック"/>
      <family val="1"/>
      <charset val="128"/>
    </font>
    <font>
      <b/>
      <sz val="11"/>
      <name val="ＭＳ Ｐゴシック"/>
      <family val="1"/>
      <charset val="128"/>
    </font>
    <font>
      <sz val="11"/>
      <name val="ＭＳ Ｐゴシック"/>
      <family val="1"/>
      <charset val="128"/>
    </font>
    <font>
      <sz val="11"/>
      <name val="游ゴシック"/>
      <family val="1"/>
      <charset val="128"/>
    </font>
    <font>
      <sz val="11"/>
      <name val="MS UI Gothic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3" fillId="0" borderId="0"/>
  </cellStyleXfs>
  <cellXfs count="129">
    <xf numFmtId="0" fontId="0" fillId="0" borderId="0" xfId="0"/>
    <xf numFmtId="41" fontId="4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0" xfId="0" quotePrefix="1" applyNumberForma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0" xfId="0" applyNumberForma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distributed" vertical="center"/>
    </xf>
    <xf numFmtId="41" fontId="0" fillId="0" borderId="5" xfId="0" applyNumberFormat="1" applyBorder="1" applyAlignment="1">
      <alignment horizontal="left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41" fontId="3" fillId="0" borderId="5" xfId="0" applyNumberFormat="1" applyFont="1" applyBorder="1" applyAlignment="1">
      <alignment horizontal="centerContinuous" vertical="center"/>
    </xf>
    <xf numFmtId="41" fontId="5" fillId="0" borderId="0" xfId="0" applyNumberFormat="1" applyFont="1" applyAlignment="1">
      <alignment horizontal="left" vertical="center"/>
    </xf>
    <xf numFmtId="41" fontId="0" fillId="0" borderId="4" xfId="0" applyNumberFormat="1" applyBorder="1" applyAlignment="1">
      <alignment horizontal="centerContinuous" vertical="center"/>
    </xf>
    <xf numFmtId="41" fontId="0" fillId="0" borderId="5" xfId="0" applyNumberFormat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0" fontId="1" fillId="0" borderId="5" xfId="0" applyFont="1" applyBorder="1" applyAlignment="1">
      <alignment horizontal="distributed" vertical="center" justifyLastLine="1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left" vertical="center"/>
    </xf>
    <xf numFmtId="179" fontId="0" fillId="0" borderId="0" xfId="0" applyNumberFormat="1" applyAlignment="1">
      <alignment vertical="center"/>
    </xf>
    <xf numFmtId="41" fontId="13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applyNumberFormat="1" applyBorder="1" applyAlignment="1">
      <alignment vertical="center"/>
    </xf>
    <xf numFmtId="177" fontId="2" fillId="0" borderId="0" xfId="1" quotePrefix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5" fillId="0" borderId="0" xfId="0" applyNumberFormat="1" applyFont="1" applyAlignment="1">
      <alignment vertical="center"/>
    </xf>
    <xf numFmtId="41" fontId="0" fillId="0" borderId="10" xfId="0" applyNumberForma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0" fontId="3" fillId="0" borderId="0" xfId="0" applyFont="1" applyAlignment="1">
      <alignment horizontal="distributed" vertical="center"/>
    </xf>
    <xf numFmtId="41" fontId="5" fillId="0" borderId="5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 wrapText="1"/>
    </xf>
    <xf numFmtId="41" fontId="0" fillId="0" borderId="10" xfId="0" applyNumberFormat="1" applyBorder="1" applyAlignment="1">
      <alignment horizontal="centerContinuous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177" fontId="2" fillId="0" borderId="10" xfId="1" applyNumberFormat="1" applyBorder="1" applyAlignment="1">
      <alignment vertical="center"/>
    </xf>
    <xf numFmtId="178" fontId="2" fillId="0" borderId="10" xfId="1" applyNumberFormat="1" applyBorder="1" applyAlignment="1">
      <alignment vertical="center"/>
    </xf>
    <xf numFmtId="177" fontId="2" fillId="0" borderId="10" xfId="1" applyNumberFormat="1" applyFont="1" applyBorder="1" applyAlignment="1">
      <alignment vertical="center"/>
    </xf>
    <xf numFmtId="41" fontId="10" fillId="0" borderId="10" xfId="0" applyNumberFormat="1" applyFon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horizontal="centerContinuous" vertical="center"/>
    </xf>
    <xf numFmtId="41" fontId="0" fillId="0" borderId="11" xfId="0" applyNumberFormat="1" applyBorder="1" applyAlignment="1">
      <alignment horizontal="left" vertical="center"/>
    </xf>
    <xf numFmtId="41" fontId="0" fillId="0" borderId="13" xfId="0" applyNumberFormat="1" applyBorder="1" applyAlignment="1">
      <alignment vertical="center"/>
    </xf>
    <xf numFmtId="41" fontId="0" fillId="0" borderId="12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7" xfId="0" applyNumberFormat="1" applyBorder="1" applyAlignment="1">
      <alignment horizontal="left" vertical="center"/>
    </xf>
    <xf numFmtId="41" fontId="0" fillId="0" borderId="10" xfId="0" applyNumberFormat="1" applyBorder="1" applyAlignment="1">
      <alignment horizontal="right" vertical="center"/>
    </xf>
    <xf numFmtId="177" fontId="0" fillId="0" borderId="10" xfId="0" quotePrefix="1" applyNumberFormat="1" applyBorder="1" applyAlignment="1">
      <alignment horizontal="right" vertical="center"/>
    </xf>
    <xf numFmtId="177" fontId="2" fillId="0" borderId="10" xfId="1" quotePrefix="1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41" fontId="0" fillId="0" borderId="10" xfId="0" applyNumberFormat="1" applyBorder="1" applyAlignment="1">
      <alignment horizontal="center" vertical="center" shrinkToFit="1"/>
    </xf>
    <xf numFmtId="177" fontId="0" fillId="0" borderId="10" xfId="0" applyNumberFormat="1" applyBorder="1" applyAlignment="1">
      <alignment vertical="center"/>
    </xf>
    <xf numFmtId="177" fontId="2" fillId="0" borderId="10" xfId="1" applyNumberFormat="1" applyFill="1" applyBorder="1" applyAlignment="1">
      <alignment horizontal="right" vertical="center"/>
    </xf>
    <xf numFmtId="177" fontId="2" fillId="0" borderId="10" xfId="1" applyNumberFormat="1" applyBorder="1" applyAlignment="1">
      <alignment horizontal="right" vertical="center"/>
    </xf>
    <xf numFmtId="181" fontId="0" fillId="0" borderId="10" xfId="0" applyNumberFormat="1" applyBorder="1" applyAlignment="1">
      <alignment vertical="center"/>
    </xf>
    <xf numFmtId="41" fontId="2" fillId="0" borderId="10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182" fontId="0" fillId="0" borderId="10" xfId="0" applyNumberFormat="1" applyBorder="1" applyAlignment="1">
      <alignment vertical="center"/>
    </xf>
    <xf numFmtId="182" fontId="2" fillId="0" borderId="10" xfId="1" applyNumberFormat="1" applyBorder="1" applyAlignment="1">
      <alignment vertical="center"/>
    </xf>
    <xf numFmtId="178" fontId="2" fillId="0" borderId="10" xfId="1" applyNumberFormat="1" applyFill="1" applyBorder="1" applyAlignment="1">
      <alignment vertical="center"/>
    </xf>
    <xf numFmtId="41" fontId="0" fillId="0" borderId="13" xfId="0" applyNumberFormat="1" applyBorder="1" applyAlignment="1">
      <alignment horizontal="left" vertical="center"/>
    </xf>
    <xf numFmtId="41" fontId="2" fillId="0" borderId="10" xfId="0" applyNumberFormat="1" applyFont="1" applyBorder="1" applyAlignment="1">
      <alignment vertical="center"/>
    </xf>
    <xf numFmtId="0" fontId="0" fillId="0" borderId="10" xfId="0" applyBorder="1" applyAlignment="1">
      <alignment horizontal="distributed" vertical="center"/>
    </xf>
    <xf numFmtId="177" fontId="2" fillId="0" borderId="10" xfId="1" applyNumberFormat="1" applyBorder="1" applyAlignment="1">
      <alignment horizontal="center" vertical="center"/>
    </xf>
    <xf numFmtId="177" fontId="2" fillId="0" borderId="10" xfId="1" applyNumberFormat="1" applyFill="1" applyBorder="1" applyAlignment="1">
      <alignment vertical="center"/>
    </xf>
    <xf numFmtId="41" fontId="0" fillId="0" borderId="10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177" fontId="0" fillId="0" borderId="10" xfId="0" applyNumberFormat="1" applyBorder="1" applyAlignment="1">
      <alignment vertical="center"/>
    </xf>
    <xf numFmtId="0" fontId="20" fillId="0" borderId="5" xfId="0" applyFont="1" applyBorder="1" applyAlignment="1">
      <alignment horizontal="distributed" vertical="center" justifyLastLine="1"/>
    </xf>
    <xf numFmtId="0" fontId="21" fillId="0" borderId="5" xfId="0" applyFont="1" applyBorder="1" applyAlignment="1">
      <alignment horizontal="distributed" vertical="center" justifyLastLine="1"/>
    </xf>
    <xf numFmtId="41" fontId="20" fillId="0" borderId="5" xfId="0" applyNumberFormat="1" applyFont="1" applyBorder="1" applyAlignment="1">
      <alignment horizontal="distributed" vertical="center" justifyLastLine="1"/>
    </xf>
    <xf numFmtId="177" fontId="2" fillId="0" borderId="10" xfId="1" applyNumberFormat="1" applyBorder="1" applyAlignment="1">
      <alignment vertical="center"/>
    </xf>
    <xf numFmtId="41" fontId="0" fillId="0" borderId="10" xfId="0" applyNumberFormat="1" applyBorder="1" applyAlignment="1">
      <alignment horizontal="center" vertical="center"/>
    </xf>
    <xf numFmtId="177" fontId="0" fillId="0" borderId="10" xfId="0" quotePrefix="1" applyNumberFormat="1" applyFill="1" applyBorder="1" applyAlignment="1">
      <alignment horizontal="right" vertical="center"/>
    </xf>
    <xf numFmtId="177" fontId="2" fillId="0" borderId="10" xfId="1" quotePrefix="1" applyNumberFormat="1" applyFont="1" applyFill="1" applyBorder="1" applyAlignment="1">
      <alignment horizontal="right" vertical="center"/>
    </xf>
    <xf numFmtId="177" fontId="2" fillId="0" borderId="10" xfId="1" applyNumberFormat="1" applyFill="1" applyBorder="1" applyAlignment="1">
      <alignment vertical="center"/>
    </xf>
    <xf numFmtId="177" fontId="2" fillId="0" borderId="10" xfId="1" applyNumberFormat="1" applyFill="1" applyBorder="1" applyAlignment="1">
      <alignment vertical="center"/>
    </xf>
    <xf numFmtId="41" fontId="1" fillId="0" borderId="0" xfId="0" applyNumberFormat="1" applyFont="1" applyFill="1" applyAlignment="1">
      <alignment horizontal="distributed" vertical="center"/>
    </xf>
    <xf numFmtId="41" fontId="0" fillId="0" borderId="0" xfId="0" applyNumberFormat="1" applyFill="1" applyAlignment="1">
      <alignment vertical="center"/>
    </xf>
    <xf numFmtId="41" fontId="0" fillId="0" borderId="0" xfId="0" quotePrefix="1" applyNumberFormat="1" applyFill="1" applyAlignment="1">
      <alignment horizontal="right" vertical="center"/>
    </xf>
    <xf numFmtId="0" fontId="0" fillId="0" borderId="10" xfId="0" applyFill="1" applyBorder="1" applyAlignment="1">
      <alignment horizontal="center" vertical="center"/>
    </xf>
    <xf numFmtId="177" fontId="24" fillId="0" borderId="10" xfId="1" applyNumberFormat="1" applyFont="1" applyFill="1" applyBorder="1" applyAlignment="1">
      <alignment vertical="center"/>
    </xf>
    <xf numFmtId="177" fontId="23" fillId="0" borderId="10" xfId="1" applyNumberFormat="1" applyFont="1" applyFill="1" applyBorder="1" applyAlignment="1">
      <alignment vertical="center"/>
    </xf>
    <xf numFmtId="176" fontId="0" fillId="0" borderId="0" xfId="0" applyNumberFormat="1" applyFill="1" applyAlignment="1">
      <alignment vertical="center"/>
    </xf>
    <xf numFmtId="176" fontId="0" fillId="0" borderId="0" xfId="0" quotePrefix="1" applyNumberFormat="1" applyFill="1" applyAlignment="1">
      <alignment horizontal="right" vertical="center"/>
    </xf>
    <xf numFmtId="0" fontId="0" fillId="0" borderId="10" xfId="0" applyBorder="1" applyAlignment="1">
      <alignment horizontal="center" vertical="center" textRotation="255"/>
    </xf>
    <xf numFmtId="41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177" fontId="2" fillId="0" borderId="10" xfId="1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77" fontId="2" fillId="0" borderId="10" xfId="1" applyNumberFormat="1" applyFill="1" applyBorder="1" applyAlignment="1">
      <alignment vertical="center"/>
    </xf>
    <xf numFmtId="177" fontId="0" fillId="0" borderId="10" xfId="0" applyNumberFormat="1" applyFill="1" applyBorder="1" applyAlignment="1">
      <alignment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/>
    </xf>
    <xf numFmtId="180" fontId="15" fillId="0" borderId="10" xfId="1" applyNumberFormat="1" applyFont="1" applyBorder="1" applyAlignment="1">
      <alignment vertical="center" textRotation="255"/>
    </xf>
    <xf numFmtId="0" fontId="13" fillId="0" borderId="10" xfId="3" applyBorder="1" applyAlignment="1">
      <alignment vertical="center"/>
    </xf>
    <xf numFmtId="0" fontId="12" fillId="0" borderId="10" xfId="2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justifyLastLine="1"/>
    </xf>
    <xf numFmtId="41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3" fillId="0" borderId="10" xfId="3" applyBorder="1" applyAlignment="1">
      <alignment vertical="center" textRotation="255"/>
    </xf>
    <xf numFmtId="0" fontId="22" fillId="0" borderId="10" xfId="0" applyFont="1" applyBorder="1" applyAlignment="1">
      <alignment horizontal="center" vertical="center"/>
    </xf>
    <xf numFmtId="41" fontId="17" fillId="0" borderId="10" xfId="0" applyNumberFormat="1" applyFont="1" applyBorder="1" applyAlignment="1">
      <alignment horizontal="right" vertical="center"/>
    </xf>
    <xf numFmtId="41" fontId="15" fillId="0" borderId="10" xfId="0" applyNumberFormat="1" applyFont="1" applyBorder="1" applyAlignment="1">
      <alignment horizontal="center" vertical="center"/>
    </xf>
    <xf numFmtId="41" fontId="15" fillId="0" borderId="8" xfId="0" applyNumberFormat="1" applyFont="1" applyBorder="1" applyAlignment="1">
      <alignment horizontal="center" vertical="center"/>
    </xf>
    <xf numFmtId="41" fontId="15" fillId="0" borderId="9" xfId="0" applyNumberFormat="1" applyFont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24474970-3BF2-45D3-B339-6C6D926DEDBD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043E7216-B182-4571-A408-59D7D14E487B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8"/>
  <sheetViews>
    <sheetView tabSelected="1" view="pageBreakPreview" zoomScaleNormal="100" zoomScaleSheetLayoutView="10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F7" sqref="F7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2" customWidth="1"/>
    <col min="9" max="9" width="10.6328125" style="2" customWidth="1"/>
    <col min="10" max="11" width="9" style="2"/>
    <col min="12" max="12" width="9.90625" style="2" customWidth="1"/>
    <col min="13" max="16384" width="9" style="2"/>
  </cols>
  <sheetData>
    <row r="1" spans="1:11" ht="34" customHeight="1">
      <c r="A1" s="16" t="s">
        <v>0</v>
      </c>
      <c r="B1" s="16"/>
      <c r="C1" s="16"/>
      <c r="D1" s="16"/>
      <c r="E1" s="86" t="s">
        <v>250</v>
      </c>
      <c r="F1" s="1"/>
    </row>
    <row r="3" spans="1:11" ht="14">
      <c r="A3" s="10" t="s">
        <v>92</v>
      </c>
    </row>
    <row r="5" spans="1:11">
      <c r="A5" s="17" t="s">
        <v>240</v>
      </c>
      <c r="B5" s="17"/>
      <c r="C5" s="17"/>
      <c r="D5" s="17"/>
      <c r="E5" s="17"/>
    </row>
    <row r="6" spans="1:11" ht="14">
      <c r="A6" s="3"/>
      <c r="H6" s="4"/>
      <c r="I6" s="9" t="s">
        <v>1</v>
      </c>
    </row>
    <row r="7" spans="1:11" ht="27" customHeight="1">
      <c r="A7" s="5"/>
      <c r="B7" s="6"/>
      <c r="C7" s="6"/>
      <c r="D7" s="6"/>
      <c r="E7" s="57"/>
      <c r="F7" s="46" t="s">
        <v>241</v>
      </c>
      <c r="G7" s="46"/>
      <c r="H7" s="46" t="s">
        <v>238</v>
      </c>
      <c r="I7" s="47" t="s">
        <v>21</v>
      </c>
    </row>
    <row r="8" spans="1:11" ht="17.149999999999999" customHeight="1">
      <c r="A8" s="18"/>
      <c r="B8" s="19"/>
      <c r="C8" s="19"/>
      <c r="D8" s="19"/>
      <c r="E8" s="58"/>
      <c r="F8" s="49" t="s">
        <v>90</v>
      </c>
      <c r="G8" s="49" t="s">
        <v>2</v>
      </c>
      <c r="H8" s="49" t="s">
        <v>233</v>
      </c>
      <c r="I8" s="50"/>
    </row>
    <row r="9" spans="1:11" ht="18" customHeight="1">
      <c r="A9" s="103" t="s">
        <v>87</v>
      </c>
      <c r="B9" s="103" t="s">
        <v>89</v>
      </c>
      <c r="C9" s="59" t="s">
        <v>3</v>
      </c>
      <c r="D9" s="51"/>
      <c r="E9" s="51"/>
      <c r="F9" s="52">
        <v>328067</v>
      </c>
      <c r="G9" s="53">
        <f>F9/$F$27*100</f>
        <v>33.496835297637219</v>
      </c>
      <c r="H9" s="52">
        <v>309272</v>
      </c>
      <c r="I9" s="53">
        <f>(F9/H9-1)*100</f>
        <v>6.0771747846555701</v>
      </c>
      <c r="K9" s="24"/>
    </row>
    <row r="10" spans="1:11" ht="18" customHeight="1">
      <c r="A10" s="103"/>
      <c r="B10" s="103"/>
      <c r="C10" s="61"/>
      <c r="D10" s="63" t="s">
        <v>22</v>
      </c>
      <c r="E10" s="51"/>
      <c r="F10" s="52">
        <v>88726</v>
      </c>
      <c r="G10" s="53">
        <f t="shared" ref="G10:G26" si="0">F10/$F$27*100</f>
        <v>9.0592476799500101</v>
      </c>
      <c r="H10" s="52">
        <v>79042</v>
      </c>
      <c r="I10" s="53">
        <f t="shared" ref="I10:I27" si="1">(F10/H10-1)*100</f>
        <v>12.25171427848486</v>
      </c>
    </row>
    <row r="11" spans="1:11" ht="18" customHeight="1">
      <c r="A11" s="103"/>
      <c r="B11" s="103"/>
      <c r="C11" s="61"/>
      <c r="D11" s="61"/>
      <c r="E11" s="45" t="s">
        <v>23</v>
      </c>
      <c r="F11" s="52">
        <v>74356</v>
      </c>
      <c r="G11" s="53">
        <f t="shared" si="0"/>
        <v>7.5920183541505635</v>
      </c>
      <c r="H11" s="52">
        <v>66865</v>
      </c>
      <c r="I11" s="53">
        <f t="shared" si="1"/>
        <v>11.203170567561504</v>
      </c>
    </row>
    <row r="12" spans="1:11" ht="18" customHeight="1">
      <c r="A12" s="103"/>
      <c r="B12" s="103"/>
      <c r="C12" s="61"/>
      <c r="D12" s="61"/>
      <c r="E12" s="45" t="s">
        <v>24</v>
      </c>
      <c r="F12" s="52">
        <v>3621</v>
      </c>
      <c r="G12" s="53">
        <f t="shared" si="0"/>
        <v>0.36971728522754305</v>
      </c>
      <c r="H12" s="52">
        <v>3595</v>
      </c>
      <c r="I12" s="53">
        <f t="shared" si="1"/>
        <v>0.7232267037552198</v>
      </c>
    </row>
    <row r="13" spans="1:11" ht="18" customHeight="1">
      <c r="A13" s="103"/>
      <c r="B13" s="103"/>
      <c r="C13" s="61"/>
      <c r="D13" s="62"/>
      <c r="E13" s="45" t="s">
        <v>25</v>
      </c>
      <c r="F13" s="52">
        <v>300</v>
      </c>
      <c r="G13" s="53">
        <f t="shared" si="0"/>
        <v>3.063109239664814E-2</v>
      </c>
      <c r="H13" s="52">
        <v>139</v>
      </c>
      <c r="I13" s="53">
        <f t="shared" si="1"/>
        <v>115.8273381294964</v>
      </c>
    </row>
    <row r="14" spans="1:11" ht="18" customHeight="1">
      <c r="A14" s="103"/>
      <c r="B14" s="103"/>
      <c r="C14" s="61"/>
      <c r="D14" s="59" t="s">
        <v>26</v>
      </c>
      <c r="E14" s="51"/>
      <c r="F14" s="52">
        <v>69525</v>
      </c>
      <c r="G14" s="53">
        <f t="shared" si="0"/>
        <v>7.0987556629232067</v>
      </c>
      <c r="H14" s="52">
        <v>67857</v>
      </c>
      <c r="I14" s="53">
        <f t="shared" si="1"/>
        <v>2.4581104381272478</v>
      </c>
    </row>
    <row r="15" spans="1:11" ht="18" customHeight="1">
      <c r="A15" s="103"/>
      <c r="B15" s="103"/>
      <c r="C15" s="61"/>
      <c r="D15" s="61"/>
      <c r="E15" s="45" t="s">
        <v>27</v>
      </c>
      <c r="F15" s="52">
        <v>2650</v>
      </c>
      <c r="G15" s="53">
        <f t="shared" si="0"/>
        <v>0.27057464950372528</v>
      </c>
      <c r="H15" s="52">
        <v>2449</v>
      </c>
      <c r="I15" s="53">
        <f t="shared" si="1"/>
        <v>8.2074316047366267</v>
      </c>
    </row>
    <row r="16" spans="1:11" ht="18" customHeight="1">
      <c r="A16" s="103"/>
      <c r="B16" s="103"/>
      <c r="C16" s="61"/>
      <c r="D16" s="62"/>
      <c r="E16" s="45" t="s">
        <v>28</v>
      </c>
      <c r="F16" s="52">
        <v>66875</v>
      </c>
      <c r="G16" s="53">
        <f t="shared" si="0"/>
        <v>6.8281810134194822</v>
      </c>
      <c r="H16" s="52">
        <v>65407</v>
      </c>
      <c r="I16" s="53">
        <f t="shared" si="1"/>
        <v>2.2444080908771147</v>
      </c>
      <c r="K16" s="25"/>
    </row>
    <row r="17" spans="1:26" ht="18" customHeight="1">
      <c r="A17" s="103"/>
      <c r="B17" s="103"/>
      <c r="C17" s="61"/>
      <c r="D17" s="104" t="s">
        <v>29</v>
      </c>
      <c r="E17" s="105"/>
      <c r="F17" s="52">
        <v>111950</v>
      </c>
      <c r="G17" s="53">
        <f t="shared" si="0"/>
        <v>11.430502646015865</v>
      </c>
      <c r="H17" s="52">
        <v>104944</v>
      </c>
      <c r="I17" s="53">
        <f t="shared" si="1"/>
        <v>6.6759414544900197</v>
      </c>
    </row>
    <row r="18" spans="1:26" ht="18" customHeight="1">
      <c r="A18" s="103"/>
      <c r="B18" s="103"/>
      <c r="C18" s="61"/>
      <c r="D18" s="104" t="s">
        <v>93</v>
      </c>
      <c r="E18" s="106"/>
      <c r="F18" s="52">
        <v>5140</v>
      </c>
      <c r="G18" s="53">
        <f t="shared" si="0"/>
        <v>0.52481271639590488</v>
      </c>
      <c r="H18" s="52">
        <v>4855</v>
      </c>
      <c r="I18" s="53">
        <f t="shared" si="1"/>
        <v>5.8702368692070017</v>
      </c>
    </row>
    <row r="19" spans="1:26" ht="18" customHeight="1">
      <c r="A19" s="103"/>
      <c r="B19" s="103"/>
      <c r="C19" s="60"/>
      <c r="D19" s="104" t="s">
        <v>94</v>
      </c>
      <c r="E19" s="106"/>
      <c r="F19" s="54">
        <v>292</v>
      </c>
      <c r="G19" s="53">
        <f t="shared" si="0"/>
        <v>2.981426326607086E-2</v>
      </c>
      <c r="H19" s="52">
        <v>20</v>
      </c>
      <c r="I19" s="53">
        <f t="shared" si="1"/>
        <v>1360</v>
      </c>
      <c r="Z19" s="2" t="s">
        <v>95</v>
      </c>
    </row>
    <row r="20" spans="1:26" ht="18" customHeight="1">
      <c r="A20" s="103"/>
      <c r="B20" s="103"/>
      <c r="C20" s="51" t="s">
        <v>4</v>
      </c>
      <c r="D20" s="51"/>
      <c r="E20" s="51"/>
      <c r="F20" s="52">
        <v>45312</v>
      </c>
      <c r="G20" s="53">
        <f t="shared" si="0"/>
        <v>4.6265201955897357</v>
      </c>
      <c r="H20" s="52">
        <v>41289</v>
      </c>
      <c r="I20" s="53">
        <f t="shared" si="1"/>
        <v>9.7435152219719434</v>
      </c>
    </row>
    <row r="21" spans="1:26" ht="18" customHeight="1">
      <c r="A21" s="103"/>
      <c r="B21" s="103"/>
      <c r="C21" s="51" t="s">
        <v>5</v>
      </c>
      <c r="D21" s="51"/>
      <c r="E21" s="51"/>
      <c r="F21" s="52">
        <v>215329</v>
      </c>
      <c r="G21" s="53">
        <f t="shared" si="0"/>
        <v>21.985874982259492</v>
      </c>
      <c r="H21" s="52">
        <v>209812</v>
      </c>
      <c r="I21" s="53">
        <f t="shared" si="1"/>
        <v>2.6294968829237542</v>
      </c>
    </row>
    <row r="22" spans="1:26" ht="18" customHeight="1">
      <c r="A22" s="103"/>
      <c r="B22" s="103"/>
      <c r="C22" s="51" t="s">
        <v>30</v>
      </c>
      <c r="D22" s="51"/>
      <c r="E22" s="51"/>
      <c r="F22" s="52">
        <v>14448</v>
      </c>
      <c r="G22" s="53">
        <f t="shared" si="0"/>
        <v>1.4751934098225745</v>
      </c>
      <c r="H22" s="52">
        <v>14505</v>
      </c>
      <c r="I22" s="53">
        <f t="shared" si="1"/>
        <v>-0.39296794208893981</v>
      </c>
    </row>
    <row r="23" spans="1:26" ht="18" customHeight="1">
      <c r="A23" s="103"/>
      <c r="B23" s="103"/>
      <c r="C23" s="51" t="s">
        <v>6</v>
      </c>
      <c r="D23" s="51"/>
      <c r="E23" s="51"/>
      <c r="F23" s="52">
        <v>121212</v>
      </c>
      <c r="G23" s="53">
        <f t="shared" si="0"/>
        <v>12.376186571941714</v>
      </c>
      <c r="H23" s="52">
        <v>115696</v>
      </c>
      <c r="I23" s="53">
        <f t="shared" si="1"/>
        <v>4.7676669893514045</v>
      </c>
    </row>
    <row r="24" spans="1:26" ht="18" customHeight="1">
      <c r="A24" s="103"/>
      <c r="B24" s="103"/>
      <c r="C24" s="51" t="s">
        <v>31</v>
      </c>
      <c r="D24" s="51"/>
      <c r="E24" s="51"/>
      <c r="F24" s="52">
        <v>2667</v>
      </c>
      <c r="G24" s="53">
        <f t="shared" si="0"/>
        <v>0.27231041140620199</v>
      </c>
      <c r="H24" s="52">
        <v>2314</v>
      </c>
      <c r="I24" s="53">
        <f t="shared" si="1"/>
        <v>15.254969749351766</v>
      </c>
    </row>
    <row r="25" spans="1:26" ht="18" customHeight="1">
      <c r="A25" s="103"/>
      <c r="B25" s="103"/>
      <c r="C25" s="51" t="s">
        <v>7</v>
      </c>
      <c r="D25" s="51"/>
      <c r="E25" s="51"/>
      <c r="F25" s="52">
        <v>75203</v>
      </c>
      <c r="G25" s="53">
        <f t="shared" si="0"/>
        <v>7.6785001383504348</v>
      </c>
      <c r="H25" s="52">
        <v>68711</v>
      </c>
      <c r="I25" s="53">
        <f t="shared" si="1"/>
        <v>9.4482688361397837</v>
      </c>
    </row>
    <row r="26" spans="1:26" ht="18" customHeight="1">
      <c r="A26" s="103"/>
      <c r="B26" s="103"/>
      <c r="C26" s="51" t="s">
        <v>8</v>
      </c>
      <c r="D26" s="51"/>
      <c r="E26" s="51"/>
      <c r="F26" s="52">
        <v>177159</v>
      </c>
      <c r="G26" s="53">
        <f t="shared" si="0"/>
        <v>18.088578992992627</v>
      </c>
      <c r="H26" s="52">
        <v>208185</v>
      </c>
      <c r="I26" s="53">
        <f t="shared" si="1"/>
        <v>-14.903091000792568</v>
      </c>
    </row>
    <row r="27" spans="1:26" ht="18" customHeight="1">
      <c r="A27" s="103"/>
      <c r="B27" s="103"/>
      <c r="C27" s="51" t="s">
        <v>9</v>
      </c>
      <c r="D27" s="51"/>
      <c r="E27" s="51"/>
      <c r="F27" s="52">
        <f>SUM(F9,F20:F26)</f>
        <v>979397</v>
      </c>
      <c r="G27" s="53">
        <f>F27/$F$27*100</f>
        <v>100</v>
      </c>
      <c r="H27" s="52">
        <v>969784</v>
      </c>
      <c r="I27" s="53">
        <f t="shared" si="1"/>
        <v>0.99125166016349464</v>
      </c>
    </row>
    <row r="28" spans="1:26" ht="18" customHeight="1">
      <c r="A28" s="103"/>
      <c r="B28" s="103" t="s">
        <v>88</v>
      </c>
      <c r="C28" s="59" t="s">
        <v>10</v>
      </c>
      <c r="D28" s="51"/>
      <c r="E28" s="51"/>
      <c r="F28" s="52">
        <v>380709</v>
      </c>
      <c r="G28" s="53">
        <f>F28/$F$45*100</f>
        <v>38.871775184118391</v>
      </c>
      <c r="H28" s="52">
        <v>385491</v>
      </c>
      <c r="I28" s="53">
        <f>(F28/H28-1)*100</f>
        <v>-1.2404958870635086</v>
      </c>
    </row>
    <row r="29" spans="1:26" ht="18" customHeight="1">
      <c r="A29" s="103"/>
      <c r="B29" s="103"/>
      <c r="C29" s="61"/>
      <c r="D29" s="51" t="s">
        <v>11</v>
      </c>
      <c r="E29" s="51"/>
      <c r="F29" s="52">
        <v>240857</v>
      </c>
      <c r="G29" s="53">
        <f t="shared" ref="G29:G44" si="2">F29/$F$45*100</f>
        <v>24.592376737931605</v>
      </c>
      <c r="H29" s="52">
        <v>246401</v>
      </c>
      <c r="I29" s="53">
        <f t="shared" ref="I29:I45" si="3">(F29/H29-1)*100</f>
        <v>-2.2499908685435499</v>
      </c>
    </row>
    <row r="30" spans="1:26" ht="18" customHeight="1">
      <c r="A30" s="103"/>
      <c r="B30" s="103"/>
      <c r="C30" s="61"/>
      <c r="D30" s="51" t="s">
        <v>32</v>
      </c>
      <c r="E30" s="51"/>
      <c r="F30" s="52">
        <v>19816</v>
      </c>
      <c r="G30" s="53">
        <f t="shared" si="2"/>
        <v>2.023285756439932</v>
      </c>
      <c r="H30" s="52">
        <v>19033</v>
      </c>
      <c r="I30" s="53">
        <f t="shared" si="3"/>
        <v>4.1139074239478823</v>
      </c>
    </row>
    <row r="31" spans="1:26" ht="18" customHeight="1">
      <c r="A31" s="103"/>
      <c r="B31" s="103"/>
      <c r="C31" s="60"/>
      <c r="D31" s="51" t="s">
        <v>12</v>
      </c>
      <c r="E31" s="51"/>
      <c r="F31" s="52">
        <v>120036</v>
      </c>
      <c r="G31" s="53">
        <f t="shared" si="2"/>
        <v>12.256112689746855</v>
      </c>
      <c r="H31" s="52">
        <v>120057</v>
      </c>
      <c r="I31" s="53">
        <f t="shared" si="3"/>
        <v>-1.7491691446558377E-2</v>
      </c>
    </row>
    <row r="32" spans="1:26" ht="18" customHeight="1">
      <c r="A32" s="103"/>
      <c r="B32" s="103"/>
      <c r="C32" s="59" t="s">
        <v>13</v>
      </c>
      <c r="D32" s="51"/>
      <c r="E32" s="51"/>
      <c r="F32" s="52">
        <v>446105</v>
      </c>
      <c r="G32" s="53">
        <f t="shared" si="2"/>
        <v>45.548944912022399</v>
      </c>
      <c r="H32" s="52">
        <v>445020</v>
      </c>
      <c r="I32" s="53">
        <f t="shared" si="3"/>
        <v>0.24380926699922867</v>
      </c>
    </row>
    <row r="33" spans="1:9" ht="18" customHeight="1">
      <c r="A33" s="103"/>
      <c r="B33" s="103"/>
      <c r="C33" s="61"/>
      <c r="D33" s="51" t="s">
        <v>14</v>
      </c>
      <c r="E33" s="51"/>
      <c r="F33" s="52">
        <v>39341</v>
      </c>
      <c r="G33" s="53">
        <f t="shared" si="2"/>
        <v>4.0168593532551151</v>
      </c>
      <c r="H33" s="52">
        <v>35795</v>
      </c>
      <c r="I33" s="53">
        <f t="shared" si="3"/>
        <v>9.9064115099874339</v>
      </c>
    </row>
    <row r="34" spans="1:9" ht="18" customHeight="1">
      <c r="A34" s="103"/>
      <c r="B34" s="103"/>
      <c r="C34" s="61"/>
      <c r="D34" s="51" t="s">
        <v>33</v>
      </c>
      <c r="E34" s="51"/>
      <c r="F34" s="52">
        <v>11854</v>
      </c>
      <c r="G34" s="53">
        <f t="shared" si="2"/>
        <v>1.2103365642328903</v>
      </c>
      <c r="H34" s="52">
        <v>11889</v>
      </c>
      <c r="I34" s="53">
        <f t="shared" si="3"/>
        <v>-0.29438977205820116</v>
      </c>
    </row>
    <row r="35" spans="1:9" ht="18" customHeight="1">
      <c r="A35" s="103"/>
      <c r="B35" s="103"/>
      <c r="C35" s="61"/>
      <c r="D35" s="51" t="s">
        <v>34</v>
      </c>
      <c r="E35" s="51"/>
      <c r="F35" s="52">
        <v>237200</v>
      </c>
      <c r="G35" s="53">
        <f t="shared" si="2"/>
        <v>24.218983721616464</v>
      </c>
      <c r="H35" s="52">
        <v>222418</v>
      </c>
      <c r="I35" s="53">
        <f t="shared" si="3"/>
        <v>6.6460448345007972</v>
      </c>
    </row>
    <row r="36" spans="1:9" ht="18" customHeight="1">
      <c r="A36" s="103"/>
      <c r="B36" s="103"/>
      <c r="C36" s="61"/>
      <c r="D36" s="51" t="s">
        <v>35</v>
      </c>
      <c r="E36" s="51"/>
      <c r="F36" s="52">
        <v>13786</v>
      </c>
      <c r="G36" s="53">
        <f t="shared" si="2"/>
        <v>1.4076007992673043</v>
      </c>
      <c r="H36" s="52">
        <v>14284</v>
      </c>
      <c r="I36" s="53">
        <f t="shared" si="3"/>
        <v>-3.4864183702044249</v>
      </c>
    </row>
    <row r="37" spans="1:9" ht="18" customHeight="1">
      <c r="A37" s="103"/>
      <c r="B37" s="103"/>
      <c r="C37" s="61"/>
      <c r="D37" s="51" t="s">
        <v>15</v>
      </c>
      <c r="E37" s="51"/>
      <c r="F37" s="52">
        <v>12624</v>
      </c>
      <c r="G37" s="53">
        <f t="shared" si="2"/>
        <v>1.2889563680509537</v>
      </c>
      <c r="H37" s="52">
        <v>5244</v>
      </c>
      <c r="I37" s="53">
        <f t="shared" si="3"/>
        <v>140.73226544622423</v>
      </c>
    </row>
    <row r="38" spans="1:9" ht="18" customHeight="1">
      <c r="A38" s="103"/>
      <c r="B38" s="103"/>
      <c r="C38" s="60"/>
      <c r="D38" s="51" t="s">
        <v>36</v>
      </c>
      <c r="E38" s="51"/>
      <c r="F38" s="52">
        <v>131199</v>
      </c>
      <c r="G38" s="53">
        <f>F38/$F$45*100</f>
        <v>13.395895637826133</v>
      </c>
      <c r="H38" s="52">
        <v>155289</v>
      </c>
      <c r="I38" s="53">
        <f t="shared" si="3"/>
        <v>-15.51301122423353</v>
      </c>
    </row>
    <row r="39" spans="1:9" ht="18" customHeight="1">
      <c r="A39" s="103"/>
      <c r="B39" s="103"/>
      <c r="C39" s="59" t="s">
        <v>16</v>
      </c>
      <c r="D39" s="51"/>
      <c r="E39" s="51"/>
      <c r="F39" s="52">
        <v>152583</v>
      </c>
      <c r="G39" s="53">
        <f t="shared" si="2"/>
        <v>15.579279903859211</v>
      </c>
      <c r="H39" s="52">
        <v>139275</v>
      </c>
      <c r="I39" s="53">
        <f t="shared" si="3"/>
        <v>9.5551965535810357</v>
      </c>
    </row>
    <row r="40" spans="1:9" ht="18" customHeight="1">
      <c r="A40" s="103"/>
      <c r="B40" s="103"/>
      <c r="C40" s="61"/>
      <c r="D40" s="59" t="s">
        <v>17</v>
      </c>
      <c r="E40" s="51"/>
      <c r="F40" s="52">
        <v>145211</v>
      </c>
      <c r="G40" s="53">
        <f t="shared" si="2"/>
        <v>14.826571860032246</v>
      </c>
      <c r="H40" s="52">
        <v>131197</v>
      </c>
      <c r="I40" s="53">
        <f t="shared" si="3"/>
        <v>10.681646683994295</v>
      </c>
    </row>
    <row r="41" spans="1:9" ht="18" customHeight="1">
      <c r="A41" s="103"/>
      <c r="B41" s="103"/>
      <c r="C41" s="61"/>
      <c r="D41" s="61"/>
      <c r="E41" s="55" t="s">
        <v>91</v>
      </c>
      <c r="F41" s="52">
        <v>108663</v>
      </c>
      <c r="G41" s="53">
        <f t="shared" si="2"/>
        <v>11.094887976989924</v>
      </c>
      <c r="H41" s="52">
        <v>105266</v>
      </c>
      <c r="I41" s="56">
        <f t="shared" si="3"/>
        <v>3.2270628693025216</v>
      </c>
    </row>
    <row r="42" spans="1:9" ht="18" customHeight="1">
      <c r="A42" s="103"/>
      <c r="B42" s="103"/>
      <c r="C42" s="61"/>
      <c r="D42" s="60"/>
      <c r="E42" s="45" t="s">
        <v>37</v>
      </c>
      <c r="F42" s="52">
        <v>36547</v>
      </c>
      <c r="G42" s="53">
        <f t="shared" si="2"/>
        <v>3.7315817794009991</v>
      </c>
      <c r="H42" s="52">
        <v>25931</v>
      </c>
      <c r="I42" s="56">
        <f t="shared" si="3"/>
        <v>40.939416142840621</v>
      </c>
    </row>
    <row r="43" spans="1:9" ht="18" customHeight="1">
      <c r="A43" s="103"/>
      <c r="B43" s="103"/>
      <c r="C43" s="61"/>
      <c r="D43" s="51" t="s">
        <v>38</v>
      </c>
      <c r="E43" s="51"/>
      <c r="F43" s="52">
        <v>7372</v>
      </c>
      <c r="G43" s="53">
        <f t="shared" si="2"/>
        <v>0.75270804382696699</v>
      </c>
      <c r="H43" s="52">
        <v>8078</v>
      </c>
      <c r="I43" s="56">
        <f t="shared" si="3"/>
        <v>-8.7397870760089091</v>
      </c>
    </row>
    <row r="44" spans="1:9" ht="18" customHeight="1">
      <c r="A44" s="103"/>
      <c r="B44" s="103"/>
      <c r="C44" s="60"/>
      <c r="D44" s="51" t="s">
        <v>39</v>
      </c>
      <c r="E44" s="51"/>
      <c r="F44" s="52">
        <v>0</v>
      </c>
      <c r="G44" s="53">
        <f t="shared" si="2"/>
        <v>0</v>
      </c>
      <c r="H44" s="52">
        <v>0</v>
      </c>
      <c r="I44" s="53" t="e">
        <f t="shared" si="3"/>
        <v>#DIV/0!</v>
      </c>
    </row>
    <row r="45" spans="1:9" ht="18" customHeight="1">
      <c r="A45" s="103"/>
      <c r="B45" s="103"/>
      <c r="C45" s="45" t="s">
        <v>18</v>
      </c>
      <c r="D45" s="45"/>
      <c r="E45" s="45"/>
      <c r="F45" s="52">
        <f>SUM(F28,F32,F39)</f>
        <v>979397</v>
      </c>
      <c r="G45" s="53">
        <f>F45/$F$45*100</f>
        <v>100</v>
      </c>
      <c r="H45" s="52">
        <v>969785</v>
      </c>
      <c r="I45" s="53">
        <f t="shared" si="3"/>
        <v>0.99114752238897985</v>
      </c>
    </row>
    <row r="46" spans="1:9">
      <c r="A46" s="22" t="s">
        <v>19</v>
      </c>
    </row>
    <row r="47" spans="1:9">
      <c r="A47" s="23" t="s">
        <v>20</v>
      </c>
    </row>
    <row r="48" spans="1:9">
      <c r="A48" s="23"/>
    </row>
  </sheetData>
  <mergeCells count="6">
    <mergeCell ref="A9:A45"/>
    <mergeCell ref="B9:B27"/>
    <mergeCell ref="B28:B45"/>
    <mergeCell ref="D17:E17"/>
    <mergeCell ref="D18:E18"/>
    <mergeCell ref="D19:E19"/>
  </mergeCells>
  <phoneticPr fontId="9"/>
  <printOptions horizontalCentered="1" verticalCentered="1" gridLinesSet="0"/>
  <pageMargins left="0" right="0" top="0.2" bottom="0.19685039370078741" header="0.2" footer="0.31"/>
  <pageSetup paperSize="9" orientation="portrait" r:id="rId1"/>
  <headerFooter alignWithMargins="0">
    <oddHeader>&amp;R&amp;"明朝,斜体"&amp;9都道府県－&amp;P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50"/>
  <sheetViews>
    <sheetView view="pageBreakPreview" zoomScale="85" zoomScaleNormal="100" zoomScaleSheetLayoutView="85" workbookViewId="0">
      <pane xSplit="5" ySplit="7" topLeftCell="F8" activePane="bottomRight" state="frozen"/>
      <selection activeCell="L8" sqref="L8"/>
      <selection pane="topRight" activeCell="L8" sqref="L8"/>
      <selection pane="bottomLeft" activeCell="L8" sqref="L8"/>
      <selection pane="bottomRight" activeCell="L28" sqref="L28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13" width="13.6328125" style="96" customWidth="1"/>
    <col min="14" max="21" width="13.6328125" style="2" customWidth="1"/>
    <col min="22" max="25" width="12" style="2" customWidth="1"/>
    <col min="26" max="16384" width="9" style="2"/>
  </cols>
  <sheetData>
    <row r="1" spans="1:25" ht="34" customHeight="1">
      <c r="A1" s="20" t="s">
        <v>0</v>
      </c>
      <c r="B1" s="11"/>
      <c r="C1" s="11"/>
      <c r="D1" s="21" t="s">
        <v>250</v>
      </c>
      <c r="E1" s="13"/>
      <c r="F1" s="95"/>
      <c r="G1" s="95"/>
    </row>
    <row r="2" spans="1:25" ht="15" customHeight="1"/>
    <row r="3" spans="1:25" ht="15" customHeight="1">
      <c r="A3" s="14" t="s">
        <v>46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6" customHeight="1">
      <c r="A5" s="12" t="s">
        <v>242</v>
      </c>
      <c r="B5" s="12"/>
      <c r="C5" s="12"/>
      <c r="D5" s="12"/>
      <c r="K5" s="97"/>
      <c r="O5" s="15" t="s">
        <v>47</v>
      </c>
    </row>
    <row r="6" spans="1:25" ht="16" customHeight="1">
      <c r="A6" s="118" t="s">
        <v>48</v>
      </c>
      <c r="B6" s="119"/>
      <c r="C6" s="119"/>
      <c r="D6" s="119"/>
      <c r="E6" s="119"/>
      <c r="F6" s="128" t="s">
        <v>252</v>
      </c>
      <c r="G6" s="128"/>
      <c r="H6" s="128" t="s">
        <v>253</v>
      </c>
      <c r="I6" s="128"/>
      <c r="J6" s="128" t="s">
        <v>257</v>
      </c>
      <c r="K6" s="128"/>
      <c r="L6" s="128" t="s">
        <v>258</v>
      </c>
      <c r="M6" s="128"/>
      <c r="N6" s="109"/>
      <c r="O6" s="109"/>
    </row>
    <row r="7" spans="1:25" ht="16" customHeight="1">
      <c r="A7" s="119"/>
      <c r="B7" s="119"/>
      <c r="C7" s="119"/>
      <c r="D7" s="119"/>
      <c r="E7" s="119"/>
      <c r="F7" s="98" t="s">
        <v>243</v>
      </c>
      <c r="G7" s="98" t="s">
        <v>238</v>
      </c>
      <c r="H7" s="98" t="s">
        <v>243</v>
      </c>
      <c r="I7" s="98" t="s">
        <v>238</v>
      </c>
      <c r="J7" s="98" t="s">
        <v>243</v>
      </c>
      <c r="K7" s="98" t="s">
        <v>238</v>
      </c>
      <c r="L7" s="98" t="s">
        <v>243</v>
      </c>
      <c r="M7" s="98" t="s">
        <v>238</v>
      </c>
      <c r="N7" s="49" t="s">
        <v>243</v>
      </c>
      <c r="O7" s="49" t="s">
        <v>238</v>
      </c>
    </row>
    <row r="8" spans="1:25" ht="16" customHeight="1">
      <c r="A8" s="116" t="s">
        <v>82</v>
      </c>
      <c r="B8" s="59" t="s">
        <v>49</v>
      </c>
      <c r="C8" s="51"/>
      <c r="D8" s="51"/>
      <c r="E8" s="64" t="s">
        <v>40</v>
      </c>
      <c r="F8" s="93">
        <v>6422</v>
      </c>
      <c r="G8" s="93">
        <v>4157</v>
      </c>
      <c r="H8" s="93">
        <v>5198</v>
      </c>
      <c r="I8" s="93">
        <v>5202</v>
      </c>
      <c r="J8" s="93">
        <v>12164</v>
      </c>
      <c r="K8" s="93">
        <v>12556</v>
      </c>
      <c r="L8" s="93">
        <v>1827</v>
      </c>
      <c r="M8" s="93">
        <v>1795</v>
      </c>
      <c r="N8" s="52"/>
      <c r="O8" s="52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1:25" ht="16" customHeight="1">
      <c r="A9" s="116"/>
      <c r="B9" s="61"/>
      <c r="C9" s="51" t="s">
        <v>50</v>
      </c>
      <c r="D9" s="51"/>
      <c r="E9" s="64" t="s">
        <v>41</v>
      </c>
      <c r="F9" s="93">
        <v>6422</v>
      </c>
      <c r="G9" s="93">
        <v>4157</v>
      </c>
      <c r="H9" s="93">
        <v>5198</v>
      </c>
      <c r="I9" s="93">
        <v>5202</v>
      </c>
      <c r="J9" s="93">
        <v>12164</v>
      </c>
      <c r="K9" s="93">
        <v>12556</v>
      </c>
      <c r="L9" s="93">
        <v>1827</v>
      </c>
      <c r="M9" s="93">
        <v>1795</v>
      </c>
      <c r="N9" s="52"/>
      <c r="O9" s="52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spans="1:25" ht="16" customHeight="1">
      <c r="A10" s="116"/>
      <c r="B10" s="60"/>
      <c r="C10" s="51" t="s">
        <v>51</v>
      </c>
      <c r="D10" s="51"/>
      <c r="E10" s="64" t="s">
        <v>42</v>
      </c>
      <c r="F10" s="94">
        <v>0</v>
      </c>
      <c r="G10" s="93">
        <v>0</v>
      </c>
      <c r="H10" s="94">
        <v>0</v>
      </c>
      <c r="I10" s="94">
        <v>0</v>
      </c>
      <c r="J10" s="99">
        <v>0</v>
      </c>
      <c r="K10" s="93">
        <v>0</v>
      </c>
      <c r="L10" s="100">
        <v>0</v>
      </c>
      <c r="M10" s="93">
        <v>0</v>
      </c>
      <c r="N10" s="52"/>
      <c r="O10" s="52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ht="16" customHeight="1">
      <c r="A11" s="116"/>
      <c r="B11" s="59" t="s">
        <v>52</v>
      </c>
      <c r="C11" s="51"/>
      <c r="D11" s="51"/>
      <c r="E11" s="64" t="s">
        <v>43</v>
      </c>
      <c r="F11" s="93">
        <v>6157</v>
      </c>
      <c r="G11" s="93">
        <v>4681</v>
      </c>
      <c r="H11" s="93">
        <v>5180</v>
      </c>
      <c r="I11" s="93">
        <v>5178</v>
      </c>
      <c r="J11" s="93">
        <v>12079</v>
      </c>
      <c r="K11" s="93">
        <v>12470</v>
      </c>
      <c r="L11" s="93">
        <v>1827</v>
      </c>
      <c r="M11" s="93">
        <v>1795</v>
      </c>
      <c r="N11" s="52"/>
      <c r="O11" s="52"/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spans="1:25" ht="16" customHeight="1">
      <c r="A12" s="116"/>
      <c r="B12" s="61"/>
      <c r="C12" s="51" t="s">
        <v>53</v>
      </c>
      <c r="D12" s="51"/>
      <c r="E12" s="64" t="s">
        <v>44</v>
      </c>
      <c r="F12" s="93">
        <v>6157</v>
      </c>
      <c r="G12" s="93">
        <v>4681</v>
      </c>
      <c r="H12" s="93">
        <v>5180</v>
      </c>
      <c r="I12" s="93">
        <v>5178</v>
      </c>
      <c r="J12" s="93">
        <v>12079</v>
      </c>
      <c r="K12" s="93">
        <v>12470</v>
      </c>
      <c r="L12" s="93">
        <v>1827</v>
      </c>
      <c r="M12" s="93">
        <v>1795</v>
      </c>
      <c r="N12" s="52"/>
      <c r="O12" s="52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5" ht="16" customHeight="1">
      <c r="A13" s="116"/>
      <c r="B13" s="60"/>
      <c r="C13" s="51" t="s">
        <v>54</v>
      </c>
      <c r="D13" s="51"/>
      <c r="E13" s="64" t="s">
        <v>45</v>
      </c>
      <c r="F13" s="94">
        <v>0</v>
      </c>
      <c r="G13" s="94">
        <v>0</v>
      </c>
      <c r="H13" s="94">
        <v>0</v>
      </c>
      <c r="I13" s="94">
        <v>0</v>
      </c>
      <c r="J13" s="93">
        <v>0</v>
      </c>
      <c r="K13" s="93">
        <v>0</v>
      </c>
      <c r="L13" s="100">
        <v>0</v>
      </c>
      <c r="M13" s="93">
        <v>0</v>
      </c>
      <c r="N13" s="52"/>
      <c r="O13" s="52"/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spans="1:25" ht="16" customHeight="1">
      <c r="A14" s="116"/>
      <c r="B14" s="51" t="s">
        <v>55</v>
      </c>
      <c r="C14" s="51"/>
      <c r="D14" s="51"/>
      <c r="E14" s="64" t="s">
        <v>96</v>
      </c>
      <c r="F14" s="93">
        <f t="shared" ref="F14:O14" si="0">F9-F12</f>
        <v>265</v>
      </c>
      <c r="G14" s="93">
        <f t="shared" si="0"/>
        <v>-524</v>
      </c>
      <c r="H14" s="93">
        <f t="shared" si="0"/>
        <v>18</v>
      </c>
      <c r="I14" s="93">
        <f t="shared" si="0"/>
        <v>24</v>
      </c>
      <c r="J14" s="93">
        <f t="shared" si="0"/>
        <v>85</v>
      </c>
      <c r="K14" s="93">
        <f t="shared" si="0"/>
        <v>86</v>
      </c>
      <c r="L14" s="93">
        <f t="shared" si="0"/>
        <v>0</v>
      </c>
      <c r="M14" s="93">
        <f t="shared" si="0"/>
        <v>0</v>
      </c>
      <c r="N14" s="52">
        <f t="shared" si="0"/>
        <v>0</v>
      </c>
      <c r="O14" s="52">
        <f t="shared" si="0"/>
        <v>0</v>
      </c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25" ht="16" customHeight="1">
      <c r="A15" s="116"/>
      <c r="B15" s="51" t="s">
        <v>56</v>
      </c>
      <c r="C15" s="51"/>
      <c r="D15" s="51"/>
      <c r="E15" s="64" t="s">
        <v>97</v>
      </c>
      <c r="F15" s="94">
        <v>0</v>
      </c>
      <c r="G15" s="94">
        <v>0</v>
      </c>
      <c r="H15" s="94">
        <v>0</v>
      </c>
      <c r="I15" s="94">
        <v>0</v>
      </c>
      <c r="J15" s="93">
        <f t="shared" ref="F15:O15" si="1">J10-J13</f>
        <v>0</v>
      </c>
      <c r="K15" s="93">
        <f t="shared" si="1"/>
        <v>0</v>
      </c>
      <c r="L15" s="93">
        <f t="shared" si="1"/>
        <v>0</v>
      </c>
      <c r="M15" s="93">
        <f t="shared" si="1"/>
        <v>0</v>
      </c>
      <c r="N15" s="52">
        <f t="shared" si="1"/>
        <v>0</v>
      </c>
      <c r="O15" s="52">
        <f t="shared" si="1"/>
        <v>0</v>
      </c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 ht="16" customHeight="1">
      <c r="A16" s="116"/>
      <c r="B16" s="51" t="s">
        <v>57</v>
      </c>
      <c r="C16" s="51"/>
      <c r="D16" s="51"/>
      <c r="E16" s="64" t="s">
        <v>98</v>
      </c>
      <c r="F16" s="93">
        <f t="shared" ref="F16:O16" si="2">F8-F11</f>
        <v>265</v>
      </c>
      <c r="G16" s="93">
        <f t="shared" si="2"/>
        <v>-524</v>
      </c>
      <c r="H16" s="93">
        <f t="shared" si="2"/>
        <v>18</v>
      </c>
      <c r="I16" s="93">
        <f t="shared" si="2"/>
        <v>24</v>
      </c>
      <c r="J16" s="93">
        <f t="shared" si="2"/>
        <v>85</v>
      </c>
      <c r="K16" s="93">
        <f t="shared" si="2"/>
        <v>86</v>
      </c>
      <c r="L16" s="93">
        <f t="shared" si="2"/>
        <v>0</v>
      </c>
      <c r="M16" s="93">
        <f t="shared" si="2"/>
        <v>0</v>
      </c>
      <c r="N16" s="52">
        <f t="shared" si="2"/>
        <v>0</v>
      </c>
      <c r="O16" s="52">
        <f t="shared" si="2"/>
        <v>0</v>
      </c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ht="16" customHeight="1">
      <c r="A17" s="116"/>
      <c r="B17" s="51" t="s">
        <v>58</v>
      </c>
      <c r="C17" s="51"/>
      <c r="D17" s="51"/>
      <c r="E17" s="49"/>
      <c r="F17" s="94">
        <v>0</v>
      </c>
      <c r="G17" s="94">
        <v>0</v>
      </c>
      <c r="H17" s="94">
        <v>0</v>
      </c>
      <c r="I17" s="94">
        <v>0</v>
      </c>
      <c r="J17" s="93">
        <v>0</v>
      </c>
      <c r="K17" s="93">
        <v>0</v>
      </c>
      <c r="L17" s="100">
        <v>0</v>
      </c>
      <c r="M17" s="93">
        <v>0</v>
      </c>
      <c r="N17" s="65"/>
      <c r="O17" s="6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16" customHeight="1">
      <c r="A18" s="116"/>
      <c r="B18" s="51" t="s">
        <v>59</v>
      </c>
      <c r="C18" s="51"/>
      <c r="D18" s="51"/>
      <c r="E18" s="49"/>
      <c r="F18" s="94">
        <v>0</v>
      </c>
      <c r="G18" s="94">
        <v>0</v>
      </c>
      <c r="H18" s="94">
        <v>0</v>
      </c>
      <c r="I18" s="94">
        <v>0</v>
      </c>
      <c r="J18" s="92">
        <v>0</v>
      </c>
      <c r="K18" s="92">
        <v>0</v>
      </c>
      <c r="L18" s="92">
        <v>0</v>
      </c>
      <c r="M18" s="92">
        <v>0</v>
      </c>
      <c r="N18" s="66"/>
      <c r="O18" s="6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16" customHeight="1">
      <c r="A19" s="116" t="s">
        <v>83</v>
      </c>
      <c r="B19" s="59" t="s">
        <v>60</v>
      </c>
      <c r="C19" s="51"/>
      <c r="D19" s="51"/>
      <c r="E19" s="64"/>
      <c r="F19" s="93">
        <v>4747</v>
      </c>
      <c r="G19" s="93">
        <v>13768</v>
      </c>
      <c r="H19" s="93">
        <v>2369</v>
      </c>
      <c r="I19" s="93">
        <v>1815</v>
      </c>
      <c r="J19" s="93">
        <v>7720</v>
      </c>
      <c r="K19" s="93">
        <v>7729</v>
      </c>
      <c r="L19" s="93">
        <v>50</v>
      </c>
      <c r="M19" s="93">
        <v>20</v>
      </c>
      <c r="N19" s="52"/>
      <c r="O19" s="52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16" customHeight="1">
      <c r="A20" s="116"/>
      <c r="B20" s="60"/>
      <c r="C20" s="51" t="s">
        <v>61</v>
      </c>
      <c r="D20" s="51"/>
      <c r="E20" s="64"/>
      <c r="F20" s="93">
        <v>4600</v>
      </c>
      <c r="G20" s="93">
        <v>13768</v>
      </c>
      <c r="H20" s="93">
        <v>2158</v>
      </c>
      <c r="I20" s="93">
        <v>1642</v>
      </c>
      <c r="J20" s="93">
        <v>2018</v>
      </c>
      <c r="K20" s="93">
        <v>1958</v>
      </c>
      <c r="L20" s="93">
        <v>0</v>
      </c>
      <c r="M20" s="93">
        <v>0</v>
      </c>
      <c r="N20" s="52"/>
      <c r="O20" s="52"/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 ht="16" customHeight="1">
      <c r="A21" s="116"/>
      <c r="B21" s="51" t="s">
        <v>62</v>
      </c>
      <c r="C21" s="51"/>
      <c r="D21" s="51"/>
      <c r="E21" s="64" t="s">
        <v>99</v>
      </c>
      <c r="F21" s="93">
        <v>4747</v>
      </c>
      <c r="G21" s="93">
        <v>13768</v>
      </c>
      <c r="H21" s="93">
        <v>2369</v>
      </c>
      <c r="I21" s="93">
        <v>1815</v>
      </c>
      <c r="J21" s="93">
        <v>7720</v>
      </c>
      <c r="K21" s="93">
        <v>7729</v>
      </c>
      <c r="L21" s="93">
        <v>50</v>
      </c>
      <c r="M21" s="93">
        <v>20</v>
      </c>
      <c r="N21" s="52"/>
      <c r="O21" s="52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 ht="16" customHeight="1">
      <c r="A22" s="116"/>
      <c r="B22" s="59" t="s">
        <v>63</v>
      </c>
      <c r="C22" s="51"/>
      <c r="D22" s="51"/>
      <c r="E22" s="64" t="s">
        <v>100</v>
      </c>
      <c r="F22" s="93">
        <v>8434</v>
      </c>
      <c r="G22" s="93">
        <v>16538</v>
      </c>
      <c r="H22" s="93">
        <v>5472</v>
      </c>
      <c r="I22" s="93">
        <v>4335</v>
      </c>
      <c r="J22" s="93">
        <v>7720</v>
      </c>
      <c r="K22" s="93">
        <v>7729</v>
      </c>
      <c r="L22" s="93">
        <v>50</v>
      </c>
      <c r="M22" s="93">
        <v>20</v>
      </c>
      <c r="N22" s="52"/>
      <c r="O22" s="52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16" customHeight="1">
      <c r="A23" s="116"/>
      <c r="B23" s="60" t="s">
        <v>64</v>
      </c>
      <c r="C23" s="51" t="s">
        <v>65</v>
      </c>
      <c r="D23" s="51"/>
      <c r="E23" s="64"/>
      <c r="F23" s="93">
        <v>2114</v>
      </c>
      <c r="G23" s="93">
        <v>1037</v>
      </c>
      <c r="H23" s="93">
        <v>1725</v>
      </c>
      <c r="I23" s="93">
        <v>1686</v>
      </c>
      <c r="J23" s="93">
        <v>2086</v>
      </c>
      <c r="K23" s="93">
        <v>2161</v>
      </c>
      <c r="L23" s="93">
        <v>0</v>
      </c>
      <c r="M23" s="93">
        <v>0</v>
      </c>
      <c r="N23" s="52"/>
      <c r="O23" s="52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ht="16" customHeight="1">
      <c r="A24" s="116"/>
      <c r="B24" s="51" t="s">
        <v>101</v>
      </c>
      <c r="C24" s="51"/>
      <c r="D24" s="51"/>
      <c r="E24" s="64" t="s">
        <v>102</v>
      </c>
      <c r="F24" s="93">
        <f t="shared" ref="F24:O24" si="3">F21-F22</f>
        <v>-3687</v>
      </c>
      <c r="G24" s="93">
        <f t="shared" si="3"/>
        <v>-2770</v>
      </c>
      <c r="H24" s="93">
        <f t="shared" si="3"/>
        <v>-3103</v>
      </c>
      <c r="I24" s="93">
        <f t="shared" si="3"/>
        <v>-2520</v>
      </c>
      <c r="J24" s="93">
        <f t="shared" si="3"/>
        <v>0</v>
      </c>
      <c r="K24" s="93">
        <f t="shared" si="3"/>
        <v>0</v>
      </c>
      <c r="L24" s="93">
        <f t="shared" si="3"/>
        <v>0</v>
      </c>
      <c r="M24" s="93">
        <f t="shared" si="3"/>
        <v>0</v>
      </c>
      <c r="N24" s="52">
        <f t="shared" si="3"/>
        <v>0</v>
      </c>
      <c r="O24" s="52">
        <f t="shared" si="3"/>
        <v>0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16" customHeight="1">
      <c r="A25" s="116"/>
      <c r="B25" s="59" t="s">
        <v>66</v>
      </c>
      <c r="C25" s="59"/>
      <c r="D25" s="59"/>
      <c r="E25" s="120" t="s">
        <v>103</v>
      </c>
      <c r="F25" s="112">
        <v>3687</v>
      </c>
      <c r="G25" s="112">
        <v>2770</v>
      </c>
      <c r="H25" s="112">
        <v>3103</v>
      </c>
      <c r="I25" s="112">
        <v>2520</v>
      </c>
      <c r="J25" s="112">
        <v>0</v>
      </c>
      <c r="K25" s="112">
        <v>0</v>
      </c>
      <c r="L25" s="112">
        <v>0</v>
      </c>
      <c r="M25" s="112">
        <v>0</v>
      </c>
      <c r="N25" s="107"/>
      <c r="O25" s="107"/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 ht="16" customHeight="1">
      <c r="A26" s="116"/>
      <c r="B26" s="78" t="s">
        <v>67</v>
      </c>
      <c r="C26" s="78"/>
      <c r="D26" s="78"/>
      <c r="E26" s="121"/>
      <c r="F26" s="113"/>
      <c r="G26" s="113"/>
      <c r="H26" s="113"/>
      <c r="I26" s="113"/>
      <c r="J26" s="113"/>
      <c r="K26" s="113"/>
      <c r="L26" s="113"/>
      <c r="M26" s="113"/>
      <c r="N26" s="108"/>
      <c r="O26" s="108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16" customHeight="1">
      <c r="A27" s="116"/>
      <c r="B27" s="51" t="s">
        <v>104</v>
      </c>
      <c r="C27" s="51"/>
      <c r="D27" s="51"/>
      <c r="E27" s="64" t="s">
        <v>105</v>
      </c>
      <c r="F27" s="93">
        <f>F24+F25</f>
        <v>0</v>
      </c>
      <c r="G27" s="93">
        <f t="shared" ref="G27:O27" si="4">G24+G25</f>
        <v>0</v>
      </c>
      <c r="H27" s="93">
        <f t="shared" si="4"/>
        <v>0</v>
      </c>
      <c r="I27" s="93">
        <f t="shared" si="4"/>
        <v>0</v>
      </c>
      <c r="J27" s="93">
        <f t="shared" si="4"/>
        <v>0</v>
      </c>
      <c r="K27" s="93">
        <f t="shared" si="4"/>
        <v>0</v>
      </c>
      <c r="L27" s="93">
        <f t="shared" si="4"/>
        <v>0</v>
      </c>
      <c r="M27" s="93">
        <f t="shared" si="4"/>
        <v>0</v>
      </c>
      <c r="N27" s="52">
        <f t="shared" si="4"/>
        <v>0</v>
      </c>
      <c r="O27" s="52">
        <f t="shared" si="4"/>
        <v>0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 ht="16" customHeight="1">
      <c r="A28" s="8"/>
      <c r="F28" s="101"/>
      <c r="G28" s="101"/>
      <c r="H28" s="101"/>
      <c r="I28" s="101"/>
      <c r="J28" s="101"/>
      <c r="K28" s="101"/>
      <c r="L28" s="101"/>
      <c r="M28" s="101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 ht="16" customHeight="1">
      <c r="A29" s="12"/>
      <c r="F29" s="101"/>
      <c r="G29" s="101"/>
      <c r="H29" s="101"/>
      <c r="I29" s="101"/>
      <c r="J29" s="102"/>
      <c r="K29" s="102"/>
      <c r="L29" s="101"/>
      <c r="M29" s="101"/>
      <c r="N29" s="26"/>
      <c r="O29" s="27" t="s">
        <v>106</v>
      </c>
      <c r="P29" s="26"/>
      <c r="Q29" s="26"/>
      <c r="R29" s="26"/>
      <c r="S29" s="26"/>
      <c r="T29" s="26"/>
      <c r="U29" s="26"/>
      <c r="V29" s="26"/>
      <c r="W29" s="26"/>
      <c r="X29" s="26"/>
      <c r="Y29" s="27"/>
    </row>
    <row r="30" spans="1:25" ht="16" customHeight="1">
      <c r="A30" s="119" t="s">
        <v>68</v>
      </c>
      <c r="B30" s="119"/>
      <c r="C30" s="119"/>
      <c r="D30" s="119"/>
      <c r="E30" s="119"/>
      <c r="F30" s="115"/>
      <c r="G30" s="115"/>
      <c r="H30" s="115"/>
      <c r="I30" s="115"/>
      <c r="J30" s="115"/>
      <c r="K30" s="115"/>
      <c r="L30" s="115"/>
      <c r="M30" s="115"/>
      <c r="N30" s="114"/>
      <c r="O30" s="114"/>
      <c r="P30" s="28"/>
      <c r="Q30" s="26"/>
      <c r="R30" s="28"/>
      <c r="S30" s="26"/>
      <c r="T30" s="28"/>
      <c r="U30" s="26"/>
      <c r="V30" s="28"/>
      <c r="W30" s="26"/>
      <c r="X30" s="28"/>
      <c r="Y30" s="26"/>
    </row>
    <row r="31" spans="1:25" ht="16" customHeight="1">
      <c r="A31" s="119"/>
      <c r="B31" s="119"/>
      <c r="C31" s="119"/>
      <c r="D31" s="119"/>
      <c r="E31" s="119"/>
      <c r="F31" s="98" t="s">
        <v>243</v>
      </c>
      <c r="G31" s="98" t="s">
        <v>238</v>
      </c>
      <c r="H31" s="98" t="s">
        <v>243</v>
      </c>
      <c r="I31" s="98" t="s">
        <v>238</v>
      </c>
      <c r="J31" s="98" t="s">
        <v>243</v>
      </c>
      <c r="K31" s="98" t="s">
        <v>238</v>
      </c>
      <c r="L31" s="98" t="s">
        <v>243</v>
      </c>
      <c r="M31" s="98" t="s">
        <v>238</v>
      </c>
      <c r="N31" s="49" t="s">
        <v>243</v>
      </c>
      <c r="O31" s="49" t="s">
        <v>238</v>
      </c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 ht="16" customHeight="1">
      <c r="A32" s="116" t="s">
        <v>84</v>
      </c>
      <c r="B32" s="59" t="s">
        <v>49</v>
      </c>
      <c r="C32" s="51"/>
      <c r="D32" s="51"/>
      <c r="E32" s="64" t="s">
        <v>40</v>
      </c>
      <c r="F32" s="93"/>
      <c r="G32" s="93"/>
      <c r="H32" s="93"/>
      <c r="I32" s="93"/>
      <c r="J32" s="93"/>
      <c r="K32" s="93"/>
      <c r="L32" s="93"/>
      <c r="M32" s="93"/>
      <c r="N32" s="52"/>
      <c r="O32" s="52"/>
      <c r="P32" s="30"/>
      <c r="Q32" s="30"/>
      <c r="R32" s="30"/>
      <c r="S32" s="30"/>
      <c r="T32" s="31"/>
      <c r="U32" s="31"/>
      <c r="V32" s="30"/>
      <c r="W32" s="30"/>
      <c r="X32" s="31"/>
      <c r="Y32" s="31"/>
    </row>
    <row r="33" spans="1:25" ht="16" customHeight="1">
      <c r="A33" s="122"/>
      <c r="B33" s="61"/>
      <c r="C33" s="59" t="s">
        <v>69</v>
      </c>
      <c r="D33" s="51"/>
      <c r="E33" s="64"/>
      <c r="F33" s="93"/>
      <c r="G33" s="93"/>
      <c r="H33" s="93"/>
      <c r="I33" s="93"/>
      <c r="J33" s="93"/>
      <c r="K33" s="93"/>
      <c r="L33" s="93"/>
      <c r="M33" s="93"/>
      <c r="N33" s="52"/>
      <c r="O33" s="52"/>
      <c r="P33" s="30"/>
      <c r="Q33" s="30"/>
      <c r="R33" s="30"/>
      <c r="S33" s="30"/>
      <c r="T33" s="31"/>
      <c r="U33" s="31"/>
      <c r="V33" s="30"/>
      <c r="W33" s="30"/>
      <c r="X33" s="31"/>
      <c r="Y33" s="31"/>
    </row>
    <row r="34" spans="1:25" ht="16" customHeight="1">
      <c r="A34" s="122"/>
      <c r="B34" s="61"/>
      <c r="C34" s="60"/>
      <c r="D34" s="51" t="s">
        <v>70</v>
      </c>
      <c r="E34" s="64"/>
      <c r="F34" s="93"/>
      <c r="G34" s="93"/>
      <c r="H34" s="93"/>
      <c r="I34" s="93"/>
      <c r="J34" s="93"/>
      <c r="K34" s="93"/>
      <c r="L34" s="93"/>
      <c r="M34" s="93"/>
      <c r="N34" s="52"/>
      <c r="O34" s="52"/>
      <c r="P34" s="30"/>
      <c r="Q34" s="30"/>
      <c r="R34" s="30"/>
      <c r="S34" s="30"/>
      <c r="T34" s="31"/>
      <c r="U34" s="31"/>
      <c r="V34" s="30"/>
      <c r="W34" s="30"/>
      <c r="X34" s="31"/>
      <c r="Y34" s="31"/>
    </row>
    <row r="35" spans="1:25" ht="16" customHeight="1">
      <c r="A35" s="122"/>
      <c r="B35" s="60"/>
      <c r="C35" s="51" t="s">
        <v>71</v>
      </c>
      <c r="D35" s="51"/>
      <c r="E35" s="64"/>
      <c r="F35" s="93"/>
      <c r="G35" s="93"/>
      <c r="H35" s="93"/>
      <c r="I35" s="93"/>
      <c r="J35" s="92"/>
      <c r="K35" s="92"/>
      <c r="L35" s="93"/>
      <c r="M35" s="93"/>
      <c r="N35" s="52"/>
      <c r="O35" s="52"/>
      <c r="P35" s="30"/>
      <c r="Q35" s="30"/>
      <c r="R35" s="30"/>
      <c r="S35" s="30"/>
      <c r="T35" s="31"/>
      <c r="U35" s="31"/>
      <c r="V35" s="30"/>
      <c r="W35" s="30"/>
      <c r="X35" s="31"/>
      <c r="Y35" s="31"/>
    </row>
    <row r="36" spans="1:25" ht="16" customHeight="1">
      <c r="A36" s="122"/>
      <c r="B36" s="59" t="s">
        <v>52</v>
      </c>
      <c r="C36" s="51"/>
      <c r="D36" s="51"/>
      <c r="E36" s="64" t="s">
        <v>41</v>
      </c>
      <c r="F36" s="93"/>
      <c r="G36" s="93"/>
      <c r="H36" s="93"/>
      <c r="I36" s="93"/>
      <c r="J36" s="93"/>
      <c r="K36" s="93"/>
      <c r="L36" s="93"/>
      <c r="M36" s="93"/>
      <c r="N36" s="52"/>
      <c r="O36" s="52"/>
      <c r="P36" s="30"/>
      <c r="Q36" s="30"/>
      <c r="R36" s="30"/>
      <c r="S36" s="30"/>
      <c r="T36" s="30"/>
      <c r="U36" s="30"/>
      <c r="V36" s="30"/>
      <c r="W36" s="30"/>
      <c r="X36" s="31"/>
      <c r="Y36" s="31"/>
    </row>
    <row r="37" spans="1:25" ht="16" customHeight="1">
      <c r="A37" s="122"/>
      <c r="B37" s="61"/>
      <c r="C37" s="51" t="s">
        <v>72</v>
      </c>
      <c r="D37" s="51"/>
      <c r="E37" s="64"/>
      <c r="F37" s="93"/>
      <c r="G37" s="93"/>
      <c r="H37" s="93"/>
      <c r="I37" s="93"/>
      <c r="J37" s="93"/>
      <c r="K37" s="93"/>
      <c r="L37" s="93"/>
      <c r="M37" s="93"/>
      <c r="N37" s="52"/>
      <c r="O37" s="52"/>
      <c r="P37" s="30"/>
      <c r="Q37" s="30"/>
      <c r="R37" s="30"/>
      <c r="S37" s="30"/>
      <c r="T37" s="30"/>
      <c r="U37" s="30"/>
      <c r="V37" s="30"/>
      <c r="W37" s="30"/>
      <c r="X37" s="31"/>
      <c r="Y37" s="31"/>
    </row>
    <row r="38" spans="1:25" ht="16" customHeight="1">
      <c r="A38" s="122"/>
      <c r="B38" s="60"/>
      <c r="C38" s="51" t="s">
        <v>73</v>
      </c>
      <c r="D38" s="51"/>
      <c r="E38" s="64"/>
      <c r="F38" s="93"/>
      <c r="G38" s="93"/>
      <c r="H38" s="93"/>
      <c r="I38" s="93"/>
      <c r="J38" s="93"/>
      <c r="K38" s="92"/>
      <c r="L38" s="93"/>
      <c r="M38" s="93"/>
      <c r="N38" s="52"/>
      <c r="O38" s="52"/>
      <c r="P38" s="30"/>
      <c r="Q38" s="30"/>
      <c r="R38" s="31"/>
      <c r="S38" s="31"/>
      <c r="T38" s="30"/>
      <c r="U38" s="30"/>
      <c r="V38" s="30"/>
      <c r="W38" s="30"/>
      <c r="X38" s="31"/>
      <c r="Y38" s="31"/>
    </row>
    <row r="39" spans="1:25" ht="16" customHeight="1">
      <c r="A39" s="122"/>
      <c r="B39" s="45" t="s">
        <v>74</v>
      </c>
      <c r="C39" s="45"/>
      <c r="D39" s="45"/>
      <c r="E39" s="64" t="s">
        <v>107</v>
      </c>
      <c r="F39" s="93">
        <f>F32-F36</f>
        <v>0</v>
      </c>
      <c r="G39" s="93">
        <f t="shared" ref="G39:O39" si="5">G32-G36</f>
        <v>0</v>
      </c>
      <c r="H39" s="93">
        <f t="shared" si="5"/>
        <v>0</v>
      </c>
      <c r="I39" s="93">
        <f t="shared" si="5"/>
        <v>0</v>
      </c>
      <c r="J39" s="93">
        <f t="shared" si="5"/>
        <v>0</v>
      </c>
      <c r="K39" s="93">
        <f t="shared" si="5"/>
        <v>0</v>
      </c>
      <c r="L39" s="93">
        <f t="shared" si="5"/>
        <v>0</v>
      </c>
      <c r="M39" s="93">
        <f t="shared" si="5"/>
        <v>0</v>
      </c>
      <c r="N39" s="52">
        <f t="shared" si="5"/>
        <v>0</v>
      </c>
      <c r="O39" s="52">
        <f t="shared" si="5"/>
        <v>0</v>
      </c>
      <c r="P39" s="30"/>
      <c r="Q39" s="30"/>
      <c r="R39" s="30"/>
      <c r="S39" s="30"/>
      <c r="T39" s="30"/>
      <c r="U39" s="30"/>
      <c r="V39" s="30"/>
      <c r="W39" s="30"/>
      <c r="X39" s="31"/>
      <c r="Y39" s="31"/>
    </row>
    <row r="40" spans="1:25" ht="16" customHeight="1">
      <c r="A40" s="116" t="s">
        <v>85</v>
      </c>
      <c r="B40" s="59" t="s">
        <v>75</v>
      </c>
      <c r="C40" s="51"/>
      <c r="D40" s="51"/>
      <c r="E40" s="64" t="s">
        <v>43</v>
      </c>
      <c r="F40" s="93"/>
      <c r="G40" s="93"/>
      <c r="H40" s="93"/>
      <c r="I40" s="93"/>
      <c r="J40" s="93"/>
      <c r="K40" s="93"/>
      <c r="L40" s="93"/>
      <c r="M40" s="93"/>
      <c r="N40" s="52"/>
      <c r="O40" s="52"/>
      <c r="P40" s="30"/>
      <c r="Q40" s="30"/>
      <c r="R40" s="30"/>
      <c r="S40" s="30"/>
      <c r="T40" s="31"/>
      <c r="U40" s="31"/>
      <c r="V40" s="31"/>
      <c r="W40" s="31"/>
      <c r="X40" s="30"/>
      <c r="Y40" s="30"/>
    </row>
    <row r="41" spans="1:25" ht="16" customHeight="1">
      <c r="A41" s="117"/>
      <c r="B41" s="60"/>
      <c r="C41" s="51" t="s">
        <v>76</v>
      </c>
      <c r="D41" s="51"/>
      <c r="E41" s="64"/>
      <c r="F41" s="92"/>
      <c r="G41" s="92"/>
      <c r="H41" s="92"/>
      <c r="I41" s="92"/>
      <c r="J41" s="93"/>
      <c r="K41" s="93"/>
      <c r="L41" s="93"/>
      <c r="M41" s="93"/>
      <c r="N41" s="52"/>
      <c r="O41" s="52"/>
      <c r="P41" s="31"/>
      <c r="Q41" s="31"/>
      <c r="R41" s="31"/>
      <c r="S41" s="31"/>
      <c r="T41" s="31"/>
      <c r="U41" s="31"/>
      <c r="V41" s="31"/>
      <c r="W41" s="31"/>
      <c r="X41" s="30"/>
      <c r="Y41" s="30"/>
    </row>
    <row r="42" spans="1:25" ht="16" customHeight="1">
      <c r="A42" s="117"/>
      <c r="B42" s="59" t="s">
        <v>63</v>
      </c>
      <c r="C42" s="51"/>
      <c r="D42" s="51"/>
      <c r="E42" s="64" t="s">
        <v>44</v>
      </c>
      <c r="F42" s="93"/>
      <c r="G42" s="93"/>
      <c r="H42" s="93"/>
      <c r="I42" s="93"/>
      <c r="J42" s="93"/>
      <c r="K42" s="93"/>
      <c r="L42" s="93"/>
      <c r="M42" s="93"/>
      <c r="N42" s="52"/>
      <c r="O42" s="52"/>
      <c r="P42" s="30"/>
      <c r="Q42" s="30"/>
      <c r="R42" s="30"/>
      <c r="S42" s="30"/>
      <c r="T42" s="31"/>
      <c r="U42" s="31"/>
      <c r="V42" s="30"/>
      <c r="W42" s="30"/>
      <c r="X42" s="30"/>
      <c r="Y42" s="30"/>
    </row>
    <row r="43" spans="1:25" ht="16" customHeight="1">
      <c r="A43" s="117"/>
      <c r="B43" s="60"/>
      <c r="C43" s="51" t="s">
        <v>77</v>
      </c>
      <c r="D43" s="51"/>
      <c r="E43" s="64"/>
      <c r="F43" s="93"/>
      <c r="G43" s="93"/>
      <c r="H43" s="93"/>
      <c r="I43" s="93"/>
      <c r="J43" s="92"/>
      <c r="K43" s="92"/>
      <c r="L43" s="93"/>
      <c r="M43" s="93"/>
      <c r="N43" s="52"/>
      <c r="O43" s="52"/>
      <c r="P43" s="30"/>
      <c r="Q43" s="30"/>
      <c r="R43" s="31"/>
      <c r="S43" s="30"/>
      <c r="T43" s="31"/>
      <c r="U43" s="31"/>
      <c r="V43" s="30"/>
      <c r="W43" s="30"/>
      <c r="X43" s="31"/>
      <c r="Y43" s="31"/>
    </row>
    <row r="44" spans="1:25" ht="16" customHeight="1">
      <c r="A44" s="117"/>
      <c r="B44" s="51" t="s">
        <v>74</v>
      </c>
      <c r="C44" s="51"/>
      <c r="D44" s="51"/>
      <c r="E44" s="64" t="s">
        <v>108</v>
      </c>
      <c r="F44" s="92">
        <f>F40-F42</f>
        <v>0</v>
      </c>
      <c r="G44" s="92">
        <f t="shared" ref="G44:O44" si="6">G40-G42</f>
        <v>0</v>
      </c>
      <c r="H44" s="92">
        <f t="shared" si="6"/>
        <v>0</v>
      </c>
      <c r="I44" s="92">
        <f t="shared" si="6"/>
        <v>0</v>
      </c>
      <c r="J44" s="92">
        <f t="shared" si="6"/>
        <v>0</v>
      </c>
      <c r="K44" s="92">
        <f t="shared" si="6"/>
        <v>0</v>
      </c>
      <c r="L44" s="92">
        <f t="shared" si="6"/>
        <v>0</v>
      </c>
      <c r="M44" s="92">
        <f t="shared" si="6"/>
        <v>0</v>
      </c>
      <c r="N44" s="66">
        <f t="shared" si="6"/>
        <v>0</v>
      </c>
      <c r="O44" s="66">
        <f t="shared" si="6"/>
        <v>0</v>
      </c>
      <c r="P44" s="31"/>
      <c r="Q44" s="31"/>
      <c r="R44" s="30"/>
      <c r="S44" s="30"/>
      <c r="T44" s="31"/>
      <c r="U44" s="31"/>
      <c r="V44" s="30"/>
      <c r="W44" s="30"/>
      <c r="X44" s="30"/>
      <c r="Y44" s="30"/>
    </row>
    <row r="45" spans="1:25" ht="16" customHeight="1">
      <c r="A45" s="116" t="s">
        <v>86</v>
      </c>
      <c r="B45" s="45" t="s">
        <v>78</v>
      </c>
      <c r="C45" s="45"/>
      <c r="D45" s="45"/>
      <c r="E45" s="64" t="s">
        <v>109</v>
      </c>
      <c r="F45" s="93">
        <f>F39+F44</f>
        <v>0</v>
      </c>
      <c r="G45" s="93">
        <f t="shared" ref="G45:O45" si="7">G39+G44</f>
        <v>0</v>
      </c>
      <c r="H45" s="93">
        <f t="shared" si="7"/>
        <v>0</v>
      </c>
      <c r="I45" s="93">
        <f t="shared" si="7"/>
        <v>0</v>
      </c>
      <c r="J45" s="93">
        <f t="shared" si="7"/>
        <v>0</v>
      </c>
      <c r="K45" s="93">
        <f t="shared" si="7"/>
        <v>0</v>
      </c>
      <c r="L45" s="93">
        <f t="shared" si="7"/>
        <v>0</v>
      </c>
      <c r="M45" s="93">
        <f t="shared" si="7"/>
        <v>0</v>
      </c>
      <c r="N45" s="52">
        <f t="shared" si="7"/>
        <v>0</v>
      </c>
      <c r="O45" s="52">
        <f t="shared" si="7"/>
        <v>0</v>
      </c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ht="16" customHeight="1">
      <c r="A46" s="117"/>
      <c r="B46" s="51" t="s">
        <v>79</v>
      </c>
      <c r="C46" s="51"/>
      <c r="D46" s="51"/>
      <c r="E46" s="51"/>
      <c r="F46" s="92"/>
      <c r="G46" s="92"/>
      <c r="H46" s="92"/>
      <c r="I46" s="92"/>
      <c r="J46" s="92"/>
      <c r="K46" s="92"/>
      <c r="L46" s="93"/>
      <c r="M46" s="93"/>
      <c r="N46" s="66"/>
      <c r="O46" s="66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16" customHeight="1">
      <c r="A47" s="117"/>
      <c r="B47" s="51" t="s">
        <v>80</v>
      </c>
      <c r="C47" s="51"/>
      <c r="D47" s="51"/>
      <c r="E47" s="51"/>
      <c r="F47" s="93"/>
      <c r="G47" s="93"/>
      <c r="H47" s="93"/>
      <c r="I47" s="93"/>
      <c r="J47" s="93"/>
      <c r="K47" s="93"/>
      <c r="L47" s="93"/>
      <c r="M47" s="93"/>
      <c r="N47" s="52"/>
      <c r="O47" s="52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1:25" ht="16" customHeight="1">
      <c r="A48" s="117"/>
      <c r="B48" s="51" t="s">
        <v>81</v>
      </c>
      <c r="C48" s="51"/>
      <c r="D48" s="51"/>
      <c r="E48" s="51"/>
      <c r="F48" s="93"/>
      <c r="G48" s="93"/>
      <c r="H48" s="93"/>
      <c r="I48" s="93"/>
      <c r="J48" s="93"/>
      <c r="K48" s="93"/>
      <c r="L48" s="93"/>
      <c r="M48" s="93"/>
      <c r="N48" s="52"/>
      <c r="O48" s="52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1:1" ht="16" customHeight="1">
      <c r="A49" s="8" t="s">
        <v>110</v>
      </c>
    </row>
    <row r="50" spans="1:1" ht="16" customHeight="1">
      <c r="A50" s="8"/>
    </row>
  </sheetData>
  <mergeCells count="28">
    <mergeCell ref="A45:A48"/>
    <mergeCell ref="A6:E7"/>
    <mergeCell ref="A30:E31"/>
    <mergeCell ref="A8:A18"/>
    <mergeCell ref="A19:A27"/>
    <mergeCell ref="E25:E26"/>
    <mergeCell ref="A32:A39"/>
    <mergeCell ref="A40:A44"/>
    <mergeCell ref="F6:G6"/>
    <mergeCell ref="H6:I6"/>
    <mergeCell ref="J25:J26"/>
    <mergeCell ref="K25:K26"/>
    <mergeCell ref="F25:F26"/>
    <mergeCell ref="G25:G26"/>
    <mergeCell ref="H25:H26"/>
    <mergeCell ref="I25:I26"/>
    <mergeCell ref="N30:O30"/>
    <mergeCell ref="F30:G30"/>
    <mergeCell ref="H30:I30"/>
    <mergeCell ref="J30:K30"/>
    <mergeCell ref="L30:M30"/>
    <mergeCell ref="N25:N26"/>
    <mergeCell ref="O25:O26"/>
    <mergeCell ref="N6:O6"/>
    <mergeCell ref="L6:M6"/>
    <mergeCell ref="J6:K6"/>
    <mergeCell ref="L25:L26"/>
    <mergeCell ref="M25:M26"/>
  </mergeCells>
  <phoneticPr fontId="9"/>
  <printOptions horizontalCentered="1" gridLinesSet="0"/>
  <pageMargins left="0.78740157480314965" right="0.27" top="0.38" bottom="0.34" header="0.19685039370078741" footer="0.19685039370078741"/>
  <pageSetup paperSize="9" scale="71" orientation="landscape" r:id="rId1"/>
  <headerFooter alignWithMargins="0">
    <oddHeader>&amp;R&amp;"明朝,斜体"&amp;9都道府県－2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view="pageBreakPreview" zoomScaleNormal="100" zoomScaleSheetLayoutView="100" workbookViewId="0">
      <pane xSplit="5" ySplit="8" topLeftCell="F9" activePane="bottomRight" state="frozen"/>
      <selection activeCell="L8" sqref="L8"/>
      <selection pane="topRight" activeCell="L8" sqref="L8"/>
      <selection pane="bottomLeft" activeCell="L8" sqref="L8"/>
      <selection pane="bottomRight" activeCell="F45" sqref="F45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2" customWidth="1"/>
    <col min="9" max="9" width="10.6328125" style="2" customWidth="1"/>
    <col min="10" max="11" width="9" style="2"/>
    <col min="12" max="12" width="9.90625" style="2" customWidth="1"/>
    <col min="13" max="16384" width="9" style="2"/>
  </cols>
  <sheetData>
    <row r="1" spans="1:9" ht="34" customHeight="1">
      <c r="A1" s="16" t="s">
        <v>0</v>
      </c>
      <c r="B1" s="16"/>
      <c r="C1" s="16"/>
      <c r="D1" s="16"/>
      <c r="E1" s="86" t="s">
        <v>251</v>
      </c>
      <c r="F1" s="1"/>
    </row>
    <row r="3" spans="1:9" ht="14">
      <c r="A3" s="10" t="s">
        <v>111</v>
      </c>
    </row>
    <row r="5" spans="1:9">
      <c r="A5" s="17" t="s">
        <v>244</v>
      </c>
      <c r="B5" s="17"/>
      <c r="C5" s="17"/>
      <c r="D5" s="17"/>
      <c r="E5" s="17"/>
    </row>
    <row r="6" spans="1:9" ht="14">
      <c r="A6" s="3"/>
      <c r="H6" s="4"/>
      <c r="I6" s="9" t="s">
        <v>1</v>
      </c>
    </row>
    <row r="7" spans="1:9" ht="27" customHeight="1">
      <c r="A7" s="5"/>
      <c r="B7" s="6"/>
      <c r="C7" s="6"/>
      <c r="D7" s="6"/>
      <c r="E7" s="57"/>
      <c r="F7" s="46" t="s">
        <v>235</v>
      </c>
      <c r="G7" s="46"/>
      <c r="H7" s="46" t="s">
        <v>245</v>
      </c>
      <c r="I7" s="67" t="s">
        <v>21</v>
      </c>
    </row>
    <row r="8" spans="1:9" ht="17.149999999999999" customHeight="1">
      <c r="A8" s="18"/>
      <c r="B8" s="19"/>
      <c r="C8" s="19"/>
      <c r="D8" s="19"/>
      <c r="E8" s="58"/>
      <c r="F8" s="49" t="s">
        <v>234</v>
      </c>
      <c r="G8" s="49" t="s">
        <v>2</v>
      </c>
      <c r="H8" s="49" t="s">
        <v>234</v>
      </c>
      <c r="I8" s="50"/>
    </row>
    <row r="9" spans="1:9" ht="18" customHeight="1">
      <c r="A9" s="103" t="s">
        <v>87</v>
      </c>
      <c r="B9" s="103" t="s">
        <v>89</v>
      </c>
      <c r="C9" s="59" t="s">
        <v>3</v>
      </c>
      <c r="D9" s="51"/>
      <c r="E9" s="51"/>
      <c r="F9" s="52">
        <v>321564</v>
      </c>
      <c r="G9" s="53">
        <f>F9/$F$27*100</f>
        <v>29.277059729703154</v>
      </c>
      <c r="H9" s="52">
        <v>318859</v>
      </c>
      <c r="I9" s="53">
        <f t="shared" ref="I9:I45" si="0">(F9/H9-1)*100</f>
        <v>0.84833735287384027</v>
      </c>
    </row>
    <row r="10" spans="1:9" ht="18" customHeight="1">
      <c r="A10" s="103"/>
      <c r="B10" s="103"/>
      <c r="C10" s="61"/>
      <c r="D10" s="59" t="s">
        <v>22</v>
      </c>
      <c r="E10" s="51"/>
      <c r="F10" s="52">
        <v>85729</v>
      </c>
      <c r="G10" s="53">
        <f t="shared" ref="G10:G27" si="1">F10/$F$27*100</f>
        <v>7.805267547261888</v>
      </c>
      <c r="H10" s="52">
        <v>81885</v>
      </c>
      <c r="I10" s="53">
        <f t="shared" si="0"/>
        <v>4.6943884716370565</v>
      </c>
    </row>
    <row r="11" spans="1:9" ht="18" customHeight="1">
      <c r="A11" s="103"/>
      <c r="B11" s="103"/>
      <c r="C11" s="61"/>
      <c r="D11" s="61"/>
      <c r="E11" s="45" t="s">
        <v>23</v>
      </c>
      <c r="F11" s="52">
        <v>71793</v>
      </c>
      <c r="G11" s="53">
        <f t="shared" si="1"/>
        <v>6.5364529274874625</v>
      </c>
      <c r="H11" s="52">
        <v>69321</v>
      </c>
      <c r="I11" s="53">
        <f t="shared" si="0"/>
        <v>3.5660189552949362</v>
      </c>
    </row>
    <row r="12" spans="1:9" ht="18" customHeight="1">
      <c r="A12" s="103"/>
      <c r="B12" s="103"/>
      <c r="C12" s="61"/>
      <c r="D12" s="61"/>
      <c r="E12" s="45" t="s">
        <v>24</v>
      </c>
      <c r="F12" s="52">
        <v>3615</v>
      </c>
      <c r="G12" s="53">
        <f t="shared" si="1"/>
        <v>0.32913065804280611</v>
      </c>
      <c r="H12" s="52">
        <v>3758</v>
      </c>
      <c r="I12" s="53">
        <f t="shared" si="0"/>
        <v>-3.8052155401809507</v>
      </c>
    </row>
    <row r="13" spans="1:9" ht="18" customHeight="1">
      <c r="A13" s="103"/>
      <c r="B13" s="103"/>
      <c r="C13" s="61"/>
      <c r="D13" s="60"/>
      <c r="E13" s="45" t="s">
        <v>25</v>
      </c>
      <c r="F13" s="52">
        <v>145</v>
      </c>
      <c r="G13" s="53">
        <f t="shared" si="1"/>
        <v>1.3201644651786136E-2</v>
      </c>
      <c r="H13" s="52">
        <v>170</v>
      </c>
      <c r="I13" s="53">
        <f t="shared" si="0"/>
        <v>-14.705882352941179</v>
      </c>
    </row>
    <row r="14" spans="1:9" ht="18" customHeight="1">
      <c r="A14" s="103"/>
      <c r="B14" s="103"/>
      <c r="C14" s="61"/>
      <c r="D14" s="59" t="s">
        <v>26</v>
      </c>
      <c r="E14" s="51"/>
      <c r="F14" s="52">
        <v>68331</v>
      </c>
      <c r="G14" s="53">
        <f t="shared" si="1"/>
        <v>6.2212522806979216</v>
      </c>
      <c r="H14" s="52">
        <v>69673</v>
      </c>
      <c r="I14" s="53">
        <f t="shared" si="0"/>
        <v>-1.9261406857749797</v>
      </c>
    </row>
    <row r="15" spans="1:9" ht="18" customHeight="1">
      <c r="A15" s="103"/>
      <c r="B15" s="103"/>
      <c r="C15" s="61"/>
      <c r="D15" s="61"/>
      <c r="E15" s="45" t="s">
        <v>27</v>
      </c>
      <c r="F15" s="52">
        <v>2471</v>
      </c>
      <c r="G15" s="53">
        <f t="shared" si="1"/>
        <v>0.22497423403147274</v>
      </c>
      <c r="H15" s="52">
        <v>2316</v>
      </c>
      <c r="I15" s="53">
        <f t="shared" si="0"/>
        <v>6.6925734024179562</v>
      </c>
    </row>
    <row r="16" spans="1:9" ht="18" customHeight="1">
      <c r="A16" s="103"/>
      <c r="B16" s="103"/>
      <c r="C16" s="61"/>
      <c r="D16" s="60"/>
      <c r="E16" s="45" t="s">
        <v>28</v>
      </c>
      <c r="F16" s="52">
        <v>65860</v>
      </c>
      <c r="G16" s="53">
        <f t="shared" si="1"/>
        <v>5.9962780466664478</v>
      </c>
      <c r="H16" s="52">
        <v>67357</v>
      </c>
      <c r="I16" s="53">
        <f t="shared" si="0"/>
        <v>-2.2224861558561071</v>
      </c>
    </row>
    <row r="17" spans="1:9" ht="18" customHeight="1">
      <c r="A17" s="103"/>
      <c r="B17" s="103"/>
      <c r="C17" s="61"/>
      <c r="D17" s="104" t="s">
        <v>29</v>
      </c>
      <c r="E17" s="105"/>
      <c r="F17" s="52">
        <v>37692</v>
      </c>
      <c r="G17" s="53">
        <f t="shared" si="1"/>
        <v>3.4316992428629178</v>
      </c>
      <c r="H17" s="52">
        <v>36545</v>
      </c>
      <c r="I17" s="53">
        <f t="shared" si="0"/>
        <v>3.1385962511971455</v>
      </c>
    </row>
    <row r="18" spans="1:9" ht="18" customHeight="1">
      <c r="A18" s="103"/>
      <c r="B18" s="103"/>
      <c r="C18" s="61"/>
      <c r="D18" s="104" t="s">
        <v>93</v>
      </c>
      <c r="E18" s="106"/>
      <c r="F18" s="52">
        <v>5109</v>
      </c>
      <c r="G18" s="53">
        <f t="shared" si="1"/>
        <v>0.46515312086879573</v>
      </c>
      <c r="H18" s="52">
        <v>4953</v>
      </c>
      <c r="I18" s="53">
        <f t="shared" si="0"/>
        <v>3.1496062992125928</v>
      </c>
    </row>
    <row r="19" spans="1:9" ht="18" customHeight="1">
      <c r="A19" s="103"/>
      <c r="B19" s="103"/>
      <c r="C19" s="60"/>
      <c r="D19" s="104" t="s">
        <v>94</v>
      </c>
      <c r="E19" s="106"/>
      <c r="F19" s="52">
        <v>0</v>
      </c>
      <c r="G19" s="53">
        <f t="shared" si="1"/>
        <v>0</v>
      </c>
      <c r="H19" s="52">
        <v>0</v>
      </c>
      <c r="I19" s="53" t="e">
        <f t="shared" si="0"/>
        <v>#DIV/0!</v>
      </c>
    </row>
    <row r="20" spans="1:9" ht="18" customHeight="1">
      <c r="A20" s="103"/>
      <c r="B20" s="103"/>
      <c r="C20" s="51" t="s">
        <v>4</v>
      </c>
      <c r="D20" s="51"/>
      <c r="E20" s="51"/>
      <c r="F20" s="52">
        <v>42601</v>
      </c>
      <c r="G20" s="53">
        <f t="shared" si="1"/>
        <v>3.8786431986947671</v>
      </c>
      <c r="H20" s="52">
        <v>42424</v>
      </c>
      <c r="I20" s="53">
        <f t="shared" si="0"/>
        <v>0.4172166698095392</v>
      </c>
    </row>
    <row r="21" spans="1:9" ht="18" customHeight="1">
      <c r="A21" s="103"/>
      <c r="B21" s="103"/>
      <c r="C21" s="51" t="s">
        <v>5</v>
      </c>
      <c r="D21" s="51"/>
      <c r="E21" s="51"/>
      <c r="F21" s="52">
        <v>219283</v>
      </c>
      <c r="G21" s="53">
        <f t="shared" si="1"/>
        <v>19.964801683983584</v>
      </c>
      <c r="H21" s="52">
        <v>218391</v>
      </c>
      <c r="I21" s="53">
        <f t="shared" si="0"/>
        <v>0.40844173981529064</v>
      </c>
    </row>
    <row r="22" spans="1:9" ht="18" customHeight="1">
      <c r="A22" s="103"/>
      <c r="B22" s="103"/>
      <c r="C22" s="51" t="s">
        <v>30</v>
      </c>
      <c r="D22" s="51"/>
      <c r="E22" s="51"/>
      <c r="F22" s="52">
        <v>14184</v>
      </c>
      <c r="G22" s="53">
        <f t="shared" si="1"/>
        <v>1.2913939844202384</v>
      </c>
      <c r="H22" s="52">
        <v>15563</v>
      </c>
      <c r="I22" s="53">
        <f t="shared" si="0"/>
        <v>-8.8607594936708889</v>
      </c>
    </row>
    <row r="23" spans="1:9" ht="18" customHeight="1">
      <c r="A23" s="103"/>
      <c r="B23" s="103"/>
      <c r="C23" s="51" t="s">
        <v>6</v>
      </c>
      <c r="D23" s="51"/>
      <c r="E23" s="51"/>
      <c r="F23" s="52">
        <v>176992</v>
      </c>
      <c r="G23" s="53">
        <f t="shared" si="1"/>
        <v>16.114382691096083</v>
      </c>
      <c r="H23" s="52">
        <v>253020</v>
      </c>
      <c r="I23" s="53">
        <f t="shared" si="0"/>
        <v>-30.048217532210899</v>
      </c>
    </row>
    <row r="24" spans="1:9" ht="18" customHeight="1">
      <c r="A24" s="103"/>
      <c r="B24" s="103"/>
      <c r="C24" s="51" t="s">
        <v>31</v>
      </c>
      <c r="D24" s="51"/>
      <c r="E24" s="51"/>
      <c r="F24" s="52">
        <v>2263</v>
      </c>
      <c r="G24" s="53">
        <f t="shared" si="1"/>
        <v>0.20603670239304847</v>
      </c>
      <c r="H24" s="52">
        <v>2117</v>
      </c>
      <c r="I24" s="53">
        <f t="shared" si="0"/>
        <v>6.8965517241379226</v>
      </c>
    </row>
    <row r="25" spans="1:9" ht="18" customHeight="1">
      <c r="A25" s="103"/>
      <c r="B25" s="103"/>
      <c r="C25" s="51" t="s">
        <v>7</v>
      </c>
      <c r="D25" s="51"/>
      <c r="E25" s="51"/>
      <c r="F25" s="52">
        <v>100027</v>
      </c>
      <c r="G25" s="53">
        <f t="shared" si="1"/>
        <v>9.1070407557531858</v>
      </c>
      <c r="H25" s="52">
        <v>103521</v>
      </c>
      <c r="I25" s="53">
        <f t="shared" si="0"/>
        <v>-3.3751605954347452</v>
      </c>
    </row>
    <row r="26" spans="1:9" ht="18" customHeight="1">
      <c r="A26" s="103"/>
      <c r="B26" s="103"/>
      <c r="C26" s="51" t="s">
        <v>8</v>
      </c>
      <c r="D26" s="51"/>
      <c r="E26" s="51"/>
      <c r="F26" s="82">
        <v>221434</v>
      </c>
      <c r="G26" s="53">
        <f t="shared" si="1"/>
        <v>20.160641253955941</v>
      </c>
      <c r="H26" s="52">
        <v>226503</v>
      </c>
      <c r="I26" s="53">
        <f t="shared" si="0"/>
        <v>-2.2379394533405761</v>
      </c>
    </row>
    <row r="27" spans="1:9" ht="18" customHeight="1">
      <c r="A27" s="103"/>
      <c r="B27" s="103"/>
      <c r="C27" s="51" t="s">
        <v>9</v>
      </c>
      <c r="D27" s="51"/>
      <c r="E27" s="51"/>
      <c r="F27" s="52">
        <f>SUM(F9,F20:F26)</f>
        <v>1098348</v>
      </c>
      <c r="G27" s="53">
        <f t="shared" si="1"/>
        <v>100</v>
      </c>
      <c r="H27" s="52">
        <v>1180398</v>
      </c>
      <c r="I27" s="53">
        <f t="shared" si="0"/>
        <v>-6.9510453253902487</v>
      </c>
    </row>
    <row r="28" spans="1:9" ht="18" customHeight="1">
      <c r="A28" s="103"/>
      <c r="B28" s="103" t="s">
        <v>88</v>
      </c>
      <c r="C28" s="59" t="s">
        <v>10</v>
      </c>
      <c r="D28" s="51"/>
      <c r="E28" s="51"/>
      <c r="F28" s="52">
        <v>370569</v>
      </c>
      <c r="G28" s="53">
        <f t="shared" ref="G28:G45" si="2">F28/$F$45*100</f>
        <v>34.325801897803188</v>
      </c>
      <c r="H28" s="52">
        <v>388207</v>
      </c>
      <c r="I28" s="53">
        <f t="shared" si="0"/>
        <v>-4.5434523334200616</v>
      </c>
    </row>
    <row r="29" spans="1:9" ht="18" customHeight="1">
      <c r="A29" s="103"/>
      <c r="B29" s="103"/>
      <c r="C29" s="61"/>
      <c r="D29" s="51" t="s">
        <v>11</v>
      </c>
      <c r="E29" s="51"/>
      <c r="F29" s="52">
        <v>227325</v>
      </c>
      <c r="G29" s="53">
        <f t="shared" si="2"/>
        <v>21.057111945192688</v>
      </c>
      <c r="H29" s="52">
        <v>243552</v>
      </c>
      <c r="I29" s="53">
        <f t="shared" si="0"/>
        <v>-6.6626428852975987</v>
      </c>
    </row>
    <row r="30" spans="1:9" ht="18" customHeight="1">
      <c r="A30" s="103"/>
      <c r="B30" s="103"/>
      <c r="C30" s="61"/>
      <c r="D30" s="51" t="s">
        <v>32</v>
      </c>
      <c r="E30" s="51"/>
      <c r="F30" s="52">
        <v>18812</v>
      </c>
      <c r="G30" s="53">
        <f t="shared" si="2"/>
        <v>1.7425553278916304</v>
      </c>
      <c r="H30" s="52">
        <v>19373</v>
      </c>
      <c r="I30" s="53">
        <f t="shared" si="0"/>
        <v>-2.8957827904815936</v>
      </c>
    </row>
    <row r="31" spans="1:9" ht="18" customHeight="1">
      <c r="A31" s="103"/>
      <c r="B31" s="103"/>
      <c r="C31" s="60"/>
      <c r="D31" s="51" t="s">
        <v>12</v>
      </c>
      <c r="E31" s="51"/>
      <c r="F31" s="52">
        <v>124432</v>
      </c>
      <c r="G31" s="53">
        <f t="shared" si="2"/>
        <v>11.526134624718868</v>
      </c>
      <c r="H31" s="52">
        <v>125282</v>
      </c>
      <c r="I31" s="53">
        <f t="shared" si="0"/>
        <v>-0.67846937309430366</v>
      </c>
    </row>
    <row r="32" spans="1:9" ht="18" customHeight="1">
      <c r="A32" s="103"/>
      <c r="B32" s="103"/>
      <c r="C32" s="59" t="s">
        <v>13</v>
      </c>
      <c r="D32" s="51"/>
      <c r="E32" s="51"/>
      <c r="F32" s="52">
        <v>503665</v>
      </c>
      <c r="G32" s="53">
        <f t="shared" si="2"/>
        <v>46.654482735622899</v>
      </c>
      <c r="H32" s="52">
        <v>567773</v>
      </c>
      <c r="I32" s="53">
        <f t="shared" si="0"/>
        <v>-11.291132195437259</v>
      </c>
    </row>
    <row r="33" spans="1:9" ht="18" customHeight="1">
      <c r="A33" s="103"/>
      <c r="B33" s="103"/>
      <c r="C33" s="61"/>
      <c r="D33" s="51" t="s">
        <v>14</v>
      </c>
      <c r="E33" s="51"/>
      <c r="F33" s="52">
        <v>38853</v>
      </c>
      <c r="G33" s="53">
        <f t="shared" si="2"/>
        <v>3.5989529106194724</v>
      </c>
      <c r="H33" s="52">
        <v>78042</v>
      </c>
      <c r="I33" s="53">
        <f t="shared" si="0"/>
        <v>-50.215268701468439</v>
      </c>
    </row>
    <row r="34" spans="1:9" ht="18" customHeight="1">
      <c r="A34" s="103"/>
      <c r="B34" s="103"/>
      <c r="C34" s="61"/>
      <c r="D34" s="51" t="s">
        <v>33</v>
      </c>
      <c r="E34" s="51"/>
      <c r="F34" s="52">
        <v>11812</v>
      </c>
      <c r="G34" s="53">
        <f t="shared" si="2"/>
        <v>1.0941454142598308</v>
      </c>
      <c r="H34" s="52">
        <v>11121</v>
      </c>
      <c r="I34" s="53">
        <f t="shared" si="0"/>
        <v>6.2134700116895925</v>
      </c>
    </row>
    <row r="35" spans="1:9" ht="18" customHeight="1">
      <c r="A35" s="103"/>
      <c r="B35" s="103"/>
      <c r="C35" s="61"/>
      <c r="D35" s="51" t="s">
        <v>34</v>
      </c>
      <c r="E35" s="51"/>
      <c r="F35" s="52">
        <v>244013</v>
      </c>
      <c r="G35" s="53">
        <f t="shared" si="2"/>
        <v>22.602921179290899</v>
      </c>
      <c r="H35" s="52">
        <v>275365</v>
      </c>
      <c r="I35" s="53">
        <f t="shared" si="0"/>
        <v>-11.385615455849507</v>
      </c>
    </row>
    <row r="36" spans="1:9" ht="18" customHeight="1">
      <c r="A36" s="103"/>
      <c r="B36" s="103"/>
      <c r="C36" s="61"/>
      <c r="D36" s="51" t="s">
        <v>35</v>
      </c>
      <c r="E36" s="51"/>
      <c r="F36" s="52">
        <v>11856</v>
      </c>
      <c r="G36" s="53">
        <f t="shared" si="2"/>
        <v>1.0982211337169452</v>
      </c>
      <c r="H36" s="52">
        <v>11796</v>
      </c>
      <c r="I36" s="53">
        <f t="shared" si="0"/>
        <v>0.50864699898269805</v>
      </c>
    </row>
    <row r="37" spans="1:9" ht="18" customHeight="1">
      <c r="A37" s="103"/>
      <c r="B37" s="103"/>
      <c r="C37" s="61"/>
      <c r="D37" s="51" t="s">
        <v>15</v>
      </c>
      <c r="E37" s="51"/>
      <c r="F37" s="52">
        <v>29027</v>
      </c>
      <c r="G37" s="53">
        <f t="shared" si="2"/>
        <v>2.6887706518557493</v>
      </c>
      <c r="H37" s="52">
        <v>17496</v>
      </c>
      <c r="I37" s="53">
        <f t="shared" si="0"/>
        <v>65.906492912665755</v>
      </c>
    </row>
    <row r="38" spans="1:9" ht="18" customHeight="1">
      <c r="A38" s="103"/>
      <c r="B38" s="103"/>
      <c r="C38" s="60"/>
      <c r="D38" s="51" t="s">
        <v>36</v>
      </c>
      <c r="E38" s="51"/>
      <c r="F38" s="52">
        <v>168104</v>
      </c>
      <c r="G38" s="53">
        <f t="shared" si="2"/>
        <v>15.571471445880004</v>
      </c>
      <c r="H38" s="52">
        <v>173953</v>
      </c>
      <c r="I38" s="53">
        <f t="shared" si="0"/>
        <v>-3.3624024880283709</v>
      </c>
    </row>
    <row r="39" spans="1:9" ht="18" customHeight="1">
      <c r="A39" s="103"/>
      <c r="B39" s="103"/>
      <c r="C39" s="59" t="s">
        <v>16</v>
      </c>
      <c r="D39" s="51"/>
      <c r="E39" s="51"/>
      <c r="F39" s="52">
        <v>205330</v>
      </c>
      <c r="G39" s="53">
        <f t="shared" si="2"/>
        <v>19.019715366573912</v>
      </c>
      <c r="H39" s="52">
        <v>200383</v>
      </c>
      <c r="I39" s="53">
        <f t="shared" si="0"/>
        <v>2.4687723010434981</v>
      </c>
    </row>
    <row r="40" spans="1:9" ht="18" customHeight="1">
      <c r="A40" s="103"/>
      <c r="B40" s="103"/>
      <c r="C40" s="61"/>
      <c r="D40" s="59" t="s">
        <v>17</v>
      </c>
      <c r="E40" s="51"/>
      <c r="F40" s="52">
        <v>196124</v>
      </c>
      <c r="G40" s="53">
        <f t="shared" si="2"/>
        <v>18.166963700160434</v>
      </c>
      <c r="H40" s="52">
        <v>179487</v>
      </c>
      <c r="I40" s="53">
        <f t="shared" si="0"/>
        <v>9.2691949834806877</v>
      </c>
    </row>
    <row r="41" spans="1:9" ht="18" customHeight="1">
      <c r="A41" s="103"/>
      <c r="B41" s="103"/>
      <c r="C41" s="61"/>
      <c r="D41" s="61"/>
      <c r="E41" s="55" t="s">
        <v>91</v>
      </c>
      <c r="F41" s="52">
        <v>160293</v>
      </c>
      <c r="G41" s="53">
        <f t="shared" si="2"/>
        <v>14.847938612254577</v>
      </c>
      <c r="H41" s="52">
        <v>151614</v>
      </c>
      <c r="I41" s="56">
        <f t="shared" si="0"/>
        <v>5.7244053979184084</v>
      </c>
    </row>
    <row r="42" spans="1:9" ht="18" customHeight="1">
      <c r="A42" s="103"/>
      <c r="B42" s="103"/>
      <c r="C42" s="61"/>
      <c r="D42" s="60"/>
      <c r="E42" s="45" t="s">
        <v>37</v>
      </c>
      <c r="F42" s="52">
        <v>34471</v>
      </c>
      <c r="G42" s="53">
        <f t="shared" si="2"/>
        <v>3.1930483046859659</v>
      </c>
      <c r="H42" s="52">
        <v>26932</v>
      </c>
      <c r="I42" s="56">
        <f t="shared" si="0"/>
        <v>27.992722412000592</v>
      </c>
    </row>
    <row r="43" spans="1:9" ht="18" customHeight="1">
      <c r="A43" s="103"/>
      <c r="B43" s="103"/>
      <c r="C43" s="61"/>
      <c r="D43" s="51" t="s">
        <v>38</v>
      </c>
      <c r="E43" s="51"/>
      <c r="F43" s="52">
        <v>9206</v>
      </c>
      <c r="G43" s="53">
        <f t="shared" si="2"/>
        <v>0.8527516664134781</v>
      </c>
      <c r="H43" s="52">
        <v>20896</v>
      </c>
      <c r="I43" s="56">
        <f t="shared" si="0"/>
        <v>-55.943721286370597</v>
      </c>
    </row>
    <row r="44" spans="1:9" ht="18" customHeight="1">
      <c r="A44" s="103"/>
      <c r="B44" s="103"/>
      <c r="C44" s="60"/>
      <c r="D44" s="51" t="s">
        <v>39</v>
      </c>
      <c r="E44" s="51"/>
      <c r="F44" s="52">
        <v>0</v>
      </c>
      <c r="G44" s="53">
        <f t="shared" si="2"/>
        <v>0</v>
      </c>
      <c r="H44" s="52">
        <v>0</v>
      </c>
      <c r="I44" s="53" t="e">
        <f t="shared" si="0"/>
        <v>#DIV/0!</v>
      </c>
    </row>
    <row r="45" spans="1:9" ht="18" customHeight="1">
      <c r="A45" s="103"/>
      <c r="B45" s="103"/>
      <c r="C45" s="45" t="s">
        <v>18</v>
      </c>
      <c r="D45" s="45"/>
      <c r="E45" s="45"/>
      <c r="F45" s="52">
        <f>SUM(F28,F32,F39)</f>
        <v>1079564</v>
      </c>
      <c r="G45" s="53">
        <f t="shared" si="2"/>
        <v>100</v>
      </c>
      <c r="H45" s="52">
        <v>1156363</v>
      </c>
      <c r="I45" s="53">
        <f t="shared" si="0"/>
        <v>-6.6414266108479776</v>
      </c>
    </row>
    <row r="46" spans="1:9">
      <c r="A46" s="22" t="s">
        <v>19</v>
      </c>
    </row>
    <row r="47" spans="1:9">
      <c r="A47" s="23" t="s">
        <v>20</v>
      </c>
    </row>
  </sheetData>
  <mergeCells count="6">
    <mergeCell ref="A9:A45"/>
    <mergeCell ref="B9:B27"/>
    <mergeCell ref="D17:E17"/>
    <mergeCell ref="D18:E18"/>
    <mergeCell ref="D19:E19"/>
    <mergeCell ref="B28:B45"/>
  </mergeCells>
  <phoneticPr fontId="16"/>
  <printOptions horizontalCentered="1" verticalCentered="1" gridLinesSet="0"/>
  <pageMargins left="0" right="0" top="0.19685039370078741" bottom="0.19685039370078741" header="0.19685039370078741" footer="0.31496062992125984"/>
  <pageSetup paperSize="9" orientation="portrait" r:id="rId1"/>
  <headerFooter alignWithMargins="0">
    <oddHeader>&amp;R&amp;"明朝,斜体"&amp;9都道府県－3-1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view="pageBreakPreview" zoomScale="85" zoomScaleNormal="100" zoomScaleSheetLayoutView="85" workbookViewId="0">
      <pane xSplit="4" ySplit="6" topLeftCell="E7" activePane="bottomRight" state="frozen"/>
      <selection activeCell="L8" sqref="L8"/>
      <selection pane="topRight" activeCell="L8" sqref="L8"/>
      <selection pane="bottomLeft" activeCell="L8" sqref="L8"/>
      <selection pane="bottomRight" activeCell="I8" sqref="I8"/>
    </sheetView>
  </sheetViews>
  <sheetFormatPr defaultColWidth="9" defaultRowHeight="13"/>
  <cols>
    <col min="1" max="1" width="5.36328125" style="2" customWidth="1"/>
    <col min="2" max="2" width="3.08984375" style="2" customWidth="1"/>
    <col min="3" max="3" width="34.7265625" style="2" customWidth="1"/>
    <col min="4" max="9" width="11.90625" style="2" customWidth="1"/>
    <col min="10" max="16384" width="9" style="2"/>
  </cols>
  <sheetData>
    <row r="1" spans="1:9" ht="34" customHeight="1">
      <c r="A1" s="32" t="s">
        <v>0</v>
      </c>
      <c r="B1" s="32"/>
      <c r="C1" s="86" t="s">
        <v>251</v>
      </c>
      <c r="D1" s="33"/>
      <c r="E1" s="33"/>
    </row>
    <row r="4" spans="1:9">
      <c r="A4" s="34" t="s">
        <v>112</v>
      </c>
    </row>
    <row r="5" spans="1:9">
      <c r="I5" s="9" t="s">
        <v>113</v>
      </c>
    </row>
    <row r="6" spans="1:9" s="36" customFormat="1" ht="29.25" customHeight="1">
      <c r="A6" s="48" t="s">
        <v>114</v>
      </c>
      <c r="B6" s="46"/>
      <c r="C6" s="46"/>
      <c r="D6" s="46"/>
      <c r="E6" s="35" t="s">
        <v>231</v>
      </c>
      <c r="F6" s="35" t="s">
        <v>232</v>
      </c>
      <c r="G6" s="35" t="s">
        <v>237</v>
      </c>
      <c r="H6" s="35" t="s">
        <v>239</v>
      </c>
      <c r="I6" s="35" t="s">
        <v>249</v>
      </c>
    </row>
    <row r="7" spans="1:9" ht="27" customHeight="1">
      <c r="A7" s="103" t="s">
        <v>115</v>
      </c>
      <c r="B7" s="59" t="s">
        <v>116</v>
      </c>
      <c r="C7" s="51"/>
      <c r="D7" s="64" t="s">
        <v>117</v>
      </c>
      <c r="E7" s="68">
        <v>856767</v>
      </c>
      <c r="F7" s="35">
        <v>1066852</v>
      </c>
      <c r="G7" s="35">
        <v>1196501</v>
      </c>
      <c r="H7" s="35">
        <v>1180398</v>
      </c>
      <c r="I7" s="35">
        <v>1098348</v>
      </c>
    </row>
    <row r="8" spans="1:9" ht="27" customHeight="1">
      <c r="A8" s="103"/>
      <c r="B8" s="78"/>
      <c r="C8" s="51" t="s">
        <v>118</v>
      </c>
      <c r="D8" s="64" t="s">
        <v>41</v>
      </c>
      <c r="E8" s="69">
        <v>520962</v>
      </c>
      <c r="F8" s="69">
        <v>525406</v>
      </c>
      <c r="G8" s="69">
        <v>577988</v>
      </c>
      <c r="H8" s="69">
        <v>580991</v>
      </c>
      <c r="I8" s="70">
        <v>584730</v>
      </c>
    </row>
    <row r="9" spans="1:9" ht="27" customHeight="1">
      <c r="A9" s="103"/>
      <c r="B9" s="51" t="s">
        <v>119</v>
      </c>
      <c r="C9" s="51"/>
      <c r="D9" s="64"/>
      <c r="E9" s="69">
        <v>839210</v>
      </c>
      <c r="F9" s="69">
        <v>1049482</v>
      </c>
      <c r="G9" s="69">
        <v>1173028</v>
      </c>
      <c r="H9" s="69">
        <v>1156363</v>
      </c>
      <c r="I9" s="71">
        <v>1079564</v>
      </c>
    </row>
    <row r="10" spans="1:9" ht="27" customHeight="1">
      <c r="A10" s="103"/>
      <c r="B10" s="51" t="s">
        <v>120</v>
      </c>
      <c r="C10" s="51"/>
      <c r="D10" s="64"/>
      <c r="E10" s="69">
        <v>17558</v>
      </c>
      <c r="F10" s="69">
        <v>17369</v>
      </c>
      <c r="G10" s="69">
        <v>23474</v>
      </c>
      <c r="H10" s="69">
        <v>24036</v>
      </c>
      <c r="I10" s="71">
        <v>18783</v>
      </c>
    </row>
    <row r="11" spans="1:9" ht="27" customHeight="1">
      <c r="A11" s="103"/>
      <c r="B11" s="51" t="s">
        <v>121</v>
      </c>
      <c r="C11" s="51"/>
      <c r="D11" s="64"/>
      <c r="E11" s="69">
        <v>12075</v>
      </c>
      <c r="F11" s="69">
        <v>12487</v>
      </c>
      <c r="G11" s="69">
        <v>18701</v>
      </c>
      <c r="H11" s="69">
        <v>14038</v>
      </c>
      <c r="I11" s="71">
        <v>10404</v>
      </c>
    </row>
    <row r="12" spans="1:9" ht="27" customHeight="1">
      <c r="A12" s="103"/>
      <c r="B12" s="51" t="s">
        <v>122</v>
      </c>
      <c r="C12" s="51"/>
      <c r="D12" s="64"/>
      <c r="E12" s="69">
        <v>5483</v>
      </c>
      <c r="F12" s="69">
        <v>4882</v>
      </c>
      <c r="G12" s="69">
        <v>4772</v>
      </c>
      <c r="H12" s="69">
        <v>9997</v>
      </c>
      <c r="I12" s="71">
        <v>8379</v>
      </c>
    </row>
    <row r="13" spans="1:9" ht="27" customHeight="1">
      <c r="A13" s="103"/>
      <c r="B13" s="51" t="s">
        <v>123</v>
      </c>
      <c r="C13" s="51"/>
      <c r="D13" s="64"/>
      <c r="E13" s="69">
        <v>-1073</v>
      </c>
      <c r="F13" s="69">
        <v>-600</v>
      </c>
      <c r="G13" s="69">
        <v>-110</v>
      </c>
      <c r="H13" s="69">
        <v>5225</v>
      </c>
      <c r="I13" s="71">
        <v>-1618</v>
      </c>
    </row>
    <row r="14" spans="1:9" ht="27" customHeight="1">
      <c r="A14" s="103"/>
      <c r="B14" s="51" t="s">
        <v>124</v>
      </c>
      <c r="C14" s="51"/>
      <c r="D14" s="64"/>
      <c r="E14" s="69">
        <v>0</v>
      </c>
      <c r="F14" s="69">
        <v>0</v>
      </c>
      <c r="G14" s="69">
        <v>0</v>
      </c>
      <c r="H14" s="69">
        <v>0</v>
      </c>
      <c r="I14" s="85">
        <v>0</v>
      </c>
    </row>
    <row r="15" spans="1:9" ht="27" customHeight="1">
      <c r="A15" s="103"/>
      <c r="B15" s="51" t="s">
        <v>125</v>
      </c>
      <c r="C15" s="51"/>
      <c r="D15" s="64"/>
      <c r="E15" s="69">
        <v>-7970</v>
      </c>
      <c r="F15" s="69">
        <v>-5674</v>
      </c>
      <c r="G15" s="69">
        <v>7890</v>
      </c>
      <c r="H15" s="69">
        <v>2825</v>
      </c>
      <c r="I15" s="71">
        <v>-6218</v>
      </c>
    </row>
    <row r="16" spans="1:9" ht="27" customHeight="1">
      <c r="A16" s="103"/>
      <c r="B16" s="51" t="s">
        <v>126</v>
      </c>
      <c r="C16" s="51"/>
      <c r="D16" s="64" t="s">
        <v>42</v>
      </c>
      <c r="E16" s="69">
        <v>94509</v>
      </c>
      <c r="F16" s="69">
        <v>99560</v>
      </c>
      <c r="G16" s="69">
        <v>115006</v>
      </c>
      <c r="H16" s="69">
        <v>125080</v>
      </c>
      <c r="I16" s="71">
        <v>143933</v>
      </c>
    </row>
    <row r="17" spans="1:9" ht="27" customHeight="1">
      <c r="A17" s="103"/>
      <c r="B17" s="51" t="s">
        <v>127</v>
      </c>
      <c r="C17" s="51"/>
      <c r="D17" s="64" t="s">
        <v>43</v>
      </c>
      <c r="E17" s="69">
        <v>73164</v>
      </c>
      <c r="F17" s="69">
        <v>76069</v>
      </c>
      <c r="G17" s="69">
        <v>78553</v>
      </c>
      <c r="H17" s="69">
        <v>98077</v>
      </c>
      <c r="I17" s="71">
        <v>95786</v>
      </c>
    </row>
    <row r="18" spans="1:9" ht="27" customHeight="1">
      <c r="A18" s="103"/>
      <c r="B18" s="51" t="s">
        <v>128</v>
      </c>
      <c r="C18" s="51"/>
      <c r="D18" s="64" t="s">
        <v>44</v>
      </c>
      <c r="E18" s="69">
        <v>1576414</v>
      </c>
      <c r="F18" s="69">
        <v>1619736</v>
      </c>
      <c r="G18" s="69">
        <v>1635182</v>
      </c>
      <c r="H18" s="69">
        <v>1620268</v>
      </c>
      <c r="I18" s="71">
        <v>1602730</v>
      </c>
    </row>
    <row r="19" spans="1:9" ht="27" customHeight="1">
      <c r="A19" s="103"/>
      <c r="B19" s="51" t="s">
        <v>129</v>
      </c>
      <c r="C19" s="51"/>
      <c r="D19" s="64" t="s">
        <v>130</v>
      </c>
      <c r="E19" s="85">
        <f t="shared" ref="E19:H19" si="0">E17+E18-E16</f>
        <v>1555069</v>
      </c>
      <c r="F19" s="85">
        <f t="shared" si="0"/>
        <v>1596245</v>
      </c>
      <c r="G19" s="85">
        <f t="shared" si="0"/>
        <v>1598729</v>
      </c>
      <c r="H19" s="85">
        <f t="shared" si="0"/>
        <v>1593265</v>
      </c>
      <c r="I19" s="69">
        <f>I17+I18-I16</f>
        <v>1554583</v>
      </c>
    </row>
    <row r="20" spans="1:9" ht="27" customHeight="1">
      <c r="A20" s="103"/>
      <c r="B20" s="51" t="s">
        <v>131</v>
      </c>
      <c r="C20" s="51"/>
      <c r="D20" s="64" t="s">
        <v>132</v>
      </c>
      <c r="E20" s="72">
        <f t="shared" ref="E20:H20" si="1">E18/E8</f>
        <v>3.0259673450270843</v>
      </c>
      <c r="F20" s="72">
        <f t="shared" si="1"/>
        <v>3.0828273754011182</v>
      </c>
      <c r="G20" s="72">
        <f t="shared" si="1"/>
        <v>2.8290933375779428</v>
      </c>
      <c r="H20" s="72">
        <f t="shared" si="1"/>
        <v>2.7888005149821598</v>
      </c>
      <c r="I20" s="72">
        <f>I18/I8</f>
        <v>2.740974466847947</v>
      </c>
    </row>
    <row r="21" spans="1:9" ht="27" customHeight="1">
      <c r="A21" s="103"/>
      <c r="B21" s="51" t="s">
        <v>133</v>
      </c>
      <c r="C21" s="51"/>
      <c r="D21" s="64" t="s">
        <v>134</v>
      </c>
      <c r="E21" s="72">
        <f t="shared" ref="E21:H21" si="2">E19/E8</f>
        <v>2.9849950668186933</v>
      </c>
      <c r="F21" s="72">
        <f t="shared" si="2"/>
        <v>3.0381171893735512</v>
      </c>
      <c r="G21" s="72">
        <f t="shared" si="2"/>
        <v>2.7660245541429926</v>
      </c>
      <c r="H21" s="72">
        <f t="shared" si="2"/>
        <v>2.7423230308214759</v>
      </c>
      <c r="I21" s="72">
        <f>I19/I8</f>
        <v>2.6586338994065639</v>
      </c>
    </row>
    <row r="22" spans="1:9" ht="27" customHeight="1">
      <c r="A22" s="103"/>
      <c r="B22" s="51" t="s">
        <v>135</v>
      </c>
      <c r="C22" s="51"/>
      <c r="D22" s="64" t="s">
        <v>136</v>
      </c>
      <c r="E22" s="85">
        <f t="shared" ref="E22:H22" si="3">E18/E24*1000000</f>
        <v>751101.10329501948</v>
      </c>
      <c r="F22" s="85">
        <f t="shared" si="3"/>
        <v>790882.47084610385</v>
      </c>
      <c r="G22" s="85">
        <f t="shared" si="3"/>
        <v>798424.42252507433</v>
      </c>
      <c r="H22" s="85">
        <f t="shared" si="3"/>
        <v>791142.23507588578</v>
      </c>
      <c r="I22" s="69">
        <f>I18/I24*1000000</f>
        <v>782578.80450837431</v>
      </c>
    </row>
    <row r="23" spans="1:9" ht="27" customHeight="1">
      <c r="A23" s="103"/>
      <c r="B23" s="51" t="s">
        <v>137</v>
      </c>
      <c r="C23" s="51"/>
      <c r="D23" s="64" t="s">
        <v>138</v>
      </c>
      <c r="E23" s="69">
        <v>740931.02547927294</v>
      </c>
      <c r="F23" s="69">
        <v>779412.31760962226</v>
      </c>
      <c r="G23" s="69">
        <v>780625.20172010793</v>
      </c>
      <c r="H23" s="69">
        <v>777957.24729994126</v>
      </c>
      <c r="I23" s="69">
        <f>I19/I24*1000000</f>
        <v>759069.65343447868</v>
      </c>
    </row>
    <row r="24" spans="1:9" ht="27" customHeight="1">
      <c r="A24" s="103"/>
      <c r="B24" s="73" t="s">
        <v>139</v>
      </c>
      <c r="C24" s="74"/>
      <c r="D24" s="64" t="s">
        <v>140</v>
      </c>
      <c r="E24" s="69">
        <v>2098804</v>
      </c>
      <c r="F24" s="69">
        <v>2048011</v>
      </c>
      <c r="G24" s="69">
        <v>2048011</v>
      </c>
      <c r="H24" s="71">
        <v>2048011</v>
      </c>
      <c r="I24" s="71">
        <v>2048011</v>
      </c>
    </row>
    <row r="25" spans="1:9" ht="27" customHeight="1">
      <c r="A25" s="103"/>
      <c r="B25" s="45" t="s">
        <v>141</v>
      </c>
      <c r="C25" s="45"/>
      <c r="D25" s="45"/>
      <c r="E25" s="69">
        <v>507711</v>
      </c>
      <c r="F25" s="69">
        <v>510016</v>
      </c>
      <c r="G25" s="69">
        <v>529369</v>
      </c>
      <c r="H25" s="69">
        <v>516202</v>
      </c>
      <c r="I25" s="52">
        <v>523194</v>
      </c>
    </row>
    <row r="26" spans="1:9" ht="27" customHeight="1">
      <c r="A26" s="103"/>
      <c r="B26" s="45" t="s">
        <v>142</v>
      </c>
      <c r="C26" s="45"/>
      <c r="D26" s="45"/>
      <c r="E26" s="75">
        <v>0.52485999999999999</v>
      </c>
      <c r="F26" s="75">
        <v>0.52761999999999998</v>
      </c>
      <c r="G26" s="75">
        <v>0.50787000000000004</v>
      </c>
      <c r="H26" s="75">
        <v>0.50302999999999998</v>
      </c>
      <c r="I26" s="76">
        <v>0.50417000000000001</v>
      </c>
    </row>
    <row r="27" spans="1:9" ht="27" customHeight="1">
      <c r="A27" s="103"/>
      <c r="B27" s="45" t="s">
        <v>143</v>
      </c>
      <c r="C27" s="45"/>
      <c r="D27" s="45"/>
      <c r="E27" s="56">
        <v>1.08</v>
      </c>
      <c r="F27" s="56">
        <v>0.95721999999999996</v>
      </c>
      <c r="G27" s="56">
        <v>0.90144999999999997</v>
      </c>
      <c r="H27" s="56">
        <v>1.9</v>
      </c>
      <c r="I27" s="77">
        <v>1.6</v>
      </c>
    </row>
    <row r="28" spans="1:9" ht="27" customHeight="1">
      <c r="A28" s="103"/>
      <c r="B28" s="45" t="s">
        <v>144</v>
      </c>
      <c r="C28" s="45"/>
      <c r="D28" s="45"/>
      <c r="E28" s="56">
        <v>94.8</v>
      </c>
      <c r="F28" s="56">
        <v>93.7</v>
      </c>
      <c r="G28" s="56">
        <v>89.6</v>
      </c>
      <c r="H28" s="56">
        <v>92.4</v>
      </c>
      <c r="I28" s="53">
        <v>90.5</v>
      </c>
    </row>
    <row r="29" spans="1:9" ht="27" customHeight="1">
      <c r="A29" s="103"/>
      <c r="B29" s="45" t="s">
        <v>145</v>
      </c>
      <c r="C29" s="45"/>
      <c r="D29" s="45"/>
      <c r="E29" s="56">
        <v>42.6</v>
      </c>
      <c r="F29" s="56">
        <v>40.5</v>
      </c>
      <c r="G29" s="56">
        <v>43.98</v>
      </c>
      <c r="H29" s="56">
        <v>47.540562299999998</v>
      </c>
      <c r="I29" s="77">
        <v>50.8</v>
      </c>
    </row>
    <row r="30" spans="1:9" ht="27" customHeight="1">
      <c r="A30" s="103"/>
      <c r="B30" s="103" t="s">
        <v>146</v>
      </c>
      <c r="C30" s="45" t="s">
        <v>147</v>
      </c>
      <c r="D30" s="45"/>
      <c r="E30" s="56">
        <v>0</v>
      </c>
      <c r="F30" s="56">
        <v>0</v>
      </c>
      <c r="G30" s="56">
        <v>0</v>
      </c>
      <c r="H30" s="56">
        <v>0</v>
      </c>
      <c r="I30" s="56">
        <v>0</v>
      </c>
    </row>
    <row r="31" spans="1:9" ht="27" customHeight="1">
      <c r="A31" s="103"/>
      <c r="B31" s="103"/>
      <c r="C31" s="45" t="s">
        <v>148</v>
      </c>
      <c r="D31" s="45"/>
      <c r="E31" s="56">
        <v>0</v>
      </c>
      <c r="F31" s="56">
        <v>0</v>
      </c>
      <c r="G31" s="56">
        <v>0</v>
      </c>
      <c r="H31" s="56">
        <v>0</v>
      </c>
      <c r="I31" s="53">
        <v>0</v>
      </c>
    </row>
    <row r="32" spans="1:9" ht="27" customHeight="1">
      <c r="A32" s="103"/>
      <c r="B32" s="103"/>
      <c r="C32" s="45" t="s">
        <v>149</v>
      </c>
      <c r="D32" s="45"/>
      <c r="E32" s="56">
        <v>10</v>
      </c>
      <c r="F32" s="56">
        <v>9.8000000000000007</v>
      </c>
      <c r="G32" s="56">
        <v>9.8000000000000007</v>
      </c>
      <c r="H32" s="56">
        <v>9.6999999999999993</v>
      </c>
      <c r="I32" s="53">
        <v>9.4</v>
      </c>
    </row>
    <row r="33" spans="1:9" ht="27" customHeight="1">
      <c r="A33" s="103"/>
      <c r="B33" s="103"/>
      <c r="C33" s="45" t="s">
        <v>150</v>
      </c>
      <c r="D33" s="45"/>
      <c r="E33" s="56">
        <v>170.6</v>
      </c>
      <c r="F33" s="56">
        <v>173.1</v>
      </c>
      <c r="G33" s="56">
        <v>157.69999999999999</v>
      </c>
      <c r="H33" s="56">
        <v>159.19999999999999</v>
      </c>
      <c r="I33" s="77">
        <v>152</v>
      </c>
    </row>
    <row r="34" spans="1:9" ht="27" customHeight="1">
      <c r="A34" s="2" t="s">
        <v>248</v>
      </c>
      <c r="E34" s="37"/>
      <c r="F34" s="37"/>
      <c r="G34" s="37"/>
      <c r="H34" s="37"/>
      <c r="I34" s="38"/>
    </row>
    <row r="35" spans="1:9" ht="27" customHeight="1">
      <c r="A35" s="8" t="s">
        <v>110</v>
      </c>
    </row>
    <row r="36" spans="1:9">
      <c r="A36" s="39"/>
    </row>
  </sheetData>
  <mergeCells count="2">
    <mergeCell ref="A7:A33"/>
    <mergeCell ref="B30:B33"/>
  </mergeCells>
  <phoneticPr fontId="16"/>
  <pageMargins left="0.31496062992125984" right="0.19685039370078741" top="0.98425196850393704" bottom="0.98425196850393704" header="0.51181102362204722" footer="0.51181102362204722"/>
  <pageSetup paperSize="9" scale="83" orientation="portrait" r:id="rId1"/>
  <headerFooter alignWithMargins="0">
    <oddHeader>&amp;R&amp;"明朝,斜体"&amp;9都道府県－3-2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50"/>
  <sheetViews>
    <sheetView view="pageBreakPreview" zoomScale="85" zoomScaleNormal="100" zoomScaleSheetLayoutView="85" workbookViewId="0">
      <pane xSplit="5" ySplit="7" topLeftCell="F8" activePane="bottomRight" state="frozen"/>
      <selection activeCell="L8" sqref="L8"/>
      <selection pane="topRight" activeCell="L8" sqref="L8"/>
      <selection pane="bottomLeft" activeCell="L8" sqref="L8"/>
      <selection pane="bottomRight" activeCell="L19" sqref="L19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8" width="13.6328125" style="96" customWidth="1"/>
    <col min="9" max="21" width="13.6328125" style="2" customWidth="1"/>
    <col min="22" max="25" width="12" style="2" customWidth="1"/>
    <col min="26" max="16384" width="9" style="2"/>
  </cols>
  <sheetData>
    <row r="1" spans="1:25" ht="34" customHeight="1">
      <c r="A1" s="20" t="s">
        <v>0</v>
      </c>
      <c r="B1" s="11"/>
      <c r="C1" s="11"/>
      <c r="D1" s="87" t="s">
        <v>251</v>
      </c>
      <c r="E1" s="13"/>
      <c r="F1" s="95"/>
      <c r="G1" s="95"/>
    </row>
    <row r="2" spans="1:25" ht="15" customHeight="1"/>
    <row r="3" spans="1:25" ht="15" customHeight="1">
      <c r="A3" s="14" t="s">
        <v>151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6" customHeight="1">
      <c r="A5" s="12" t="s">
        <v>246</v>
      </c>
      <c r="B5" s="12"/>
      <c r="C5" s="12"/>
      <c r="D5" s="12"/>
      <c r="K5" s="15"/>
      <c r="O5" s="15" t="s">
        <v>47</v>
      </c>
    </row>
    <row r="6" spans="1:25" ht="16" customHeight="1">
      <c r="A6" s="118" t="s">
        <v>48</v>
      </c>
      <c r="B6" s="119"/>
      <c r="C6" s="119"/>
      <c r="D6" s="119"/>
      <c r="E6" s="119"/>
      <c r="F6" s="110" t="s">
        <v>254</v>
      </c>
      <c r="G6" s="111"/>
      <c r="H6" s="123" t="s">
        <v>255</v>
      </c>
      <c r="I6" s="109"/>
      <c r="J6" s="109" t="s">
        <v>256</v>
      </c>
      <c r="K6" s="109"/>
      <c r="L6" s="123" t="s">
        <v>258</v>
      </c>
      <c r="M6" s="109"/>
      <c r="N6" s="109"/>
      <c r="O6" s="109"/>
    </row>
    <row r="7" spans="1:25" ht="16" customHeight="1">
      <c r="A7" s="119"/>
      <c r="B7" s="119"/>
      <c r="C7" s="119"/>
      <c r="D7" s="119"/>
      <c r="E7" s="119"/>
      <c r="F7" s="98" t="s">
        <v>235</v>
      </c>
      <c r="G7" s="98" t="s">
        <v>236</v>
      </c>
      <c r="H7" s="98" t="s">
        <v>235</v>
      </c>
      <c r="I7" s="49" t="s">
        <v>236</v>
      </c>
      <c r="J7" s="49" t="s">
        <v>235</v>
      </c>
      <c r="K7" s="49" t="s">
        <v>236</v>
      </c>
      <c r="L7" s="49" t="s">
        <v>235</v>
      </c>
      <c r="M7" s="49" t="s">
        <v>236</v>
      </c>
      <c r="N7" s="49" t="s">
        <v>235</v>
      </c>
      <c r="O7" s="49" t="s">
        <v>236</v>
      </c>
    </row>
    <row r="8" spans="1:25" ht="16" customHeight="1">
      <c r="A8" s="116" t="s">
        <v>82</v>
      </c>
      <c r="B8" s="59" t="s">
        <v>49</v>
      </c>
      <c r="C8" s="51"/>
      <c r="D8" s="51"/>
      <c r="E8" s="64" t="s">
        <v>40</v>
      </c>
      <c r="F8" s="93">
        <v>4938</v>
      </c>
      <c r="G8" s="93">
        <v>3889</v>
      </c>
      <c r="H8" s="93">
        <v>5226</v>
      </c>
      <c r="I8" s="89">
        <v>5345</v>
      </c>
      <c r="J8" s="82">
        <v>11438</v>
      </c>
      <c r="K8" s="82">
        <v>11561</v>
      </c>
      <c r="L8" s="82">
        <v>1899</v>
      </c>
      <c r="M8" s="89"/>
      <c r="N8" s="52"/>
      <c r="O8" s="52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1:25" ht="16" customHeight="1">
      <c r="A9" s="116"/>
      <c r="B9" s="61"/>
      <c r="C9" s="51" t="s">
        <v>50</v>
      </c>
      <c r="D9" s="51"/>
      <c r="E9" s="64" t="s">
        <v>41</v>
      </c>
      <c r="F9" s="93">
        <v>4938</v>
      </c>
      <c r="G9" s="93">
        <v>3889</v>
      </c>
      <c r="H9" s="93">
        <v>5226</v>
      </c>
      <c r="I9" s="89">
        <v>5345</v>
      </c>
      <c r="J9" s="82">
        <v>11438</v>
      </c>
      <c r="K9" s="82">
        <v>11561</v>
      </c>
      <c r="L9" s="82">
        <v>1899</v>
      </c>
      <c r="M9" s="89"/>
      <c r="N9" s="52"/>
      <c r="O9" s="52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spans="1:25" ht="16" customHeight="1">
      <c r="A10" s="116"/>
      <c r="B10" s="60"/>
      <c r="C10" s="51" t="s">
        <v>51</v>
      </c>
      <c r="D10" s="51"/>
      <c r="E10" s="64" t="s">
        <v>42</v>
      </c>
      <c r="F10" s="93">
        <v>0</v>
      </c>
      <c r="G10" s="93">
        <v>0</v>
      </c>
      <c r="H10" s="94">
        <v>0</v>
      </c>
      <c r="I10" s="94">
        <v>0</v>
      </c>
      <c r="J10" s="82">
        <v>0</v>
      </c>
      <c r="K10" s="82">
        <v>0</v>
      </c>
      <c r="L10" s="82">
        <v>0</v>
      </c>
      <c r="M10" s="89"/>
      <c r="N10" s="52"/>
      <c r="O10" s="52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ht="16" customHeight="1">
      <c r="A11" s="116"/>
      <c r="B11" s="59" t="s">
        <v>52</v>
      </c>
      <c r="C11" s="51"/>
      <c r="D11" s="51"/>
      <c r="E11" s="64" t="s">
        <v>43</v>
      </c>
      <c r="F11" s="93">
        <v>3566</v>
      </c>
      <c r="G11" s="93">
        <v>2711</v>
      </c>
      <c r="H11" s="93">
        <v>4801</v>
      </c>
      <c r="I11" s="89">
        <v>4857</v>
      </c>
      <c r="J11" s="82">
        <v>11347</v>
      </c>
      <c r="K11" s="82">
        <v>11520</v>
      </c>
      <c r="L11" s="82">
        <v>1834</v>
      </c>
      <c r="M11" s="89"/>
      <c r="N11" s="52"/>
      <c r="O11" s="52"/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spans="1:25" ht="16" customHeight="1">
      <c r="A12" s="116"/>
      <c r="B12" s="61"/>
      <c r="C12" s="51" t="s">
        <v>53</v>
      </c>
      <c r="D12" s="51"/>
      <c r="E12" s="64" t="s">
        <v>44</v>
      </c>
      <c r="F12" s="93">
        <v>3566</v>
      </c>
      <c r="G12" s="93">
        <v>2711</v>
      </c>
      <c r="H12" s="93">
        <v>4801</v>
      </c>
      <c r="I12" s="89">
        <v>4857</v>
      </c>
      <c r="J12" s="82">
        <v>11347</v>
      </c>
      <c r="K12" s="82">
        <v>11520</v>
      </c>
      <c r="L12" s="82">
        <v>1747</v>
      </c>
      <c r="M12" s="89"/>
      <c r="N12" s="52"/>
      <c r="O12" s="52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5" ht="16" customHeight="1">
      <c r="A13" s="116"/>
      <c r="B13" s="60"/>
      <c r="C13" s="51" t="s">
        <v>54</v>
      </c>
      <c r="D13" s="51"/>
      <c r="E13" s="64" t="s">
        <v>45</v>
      </c>
      <c r="F13" s="93">
        <v>0</v>
      </c>
      <c r="G13" s="93">
        <v>0</v>
      </c>
      <c r="H13" s="94">
        <v>0</v>
      </c>
      <c r="I13" s="94">
        <v>0</v>
      </c>
      <c r="J13" s="82">
        <v>0</v>
      </c>
      <c r="K13" s="82">
        <v>0</v>
      </c>
      <c r="L13" s="82">
        <v>87</v>
      </c>
      <c r="M13" s="89"/>
      <c r="N13" s="52"/>
      <c r="O13" s="52"/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spans="1:25" ht="16" customHeight="1">
      <c r="A14" s="116"/>
      <c r="B14" s="51" t="s">
        <v>55</v>
      </c>
      <c r="C14" s="51"/>
      <c r="D14" s="51"/>
      <c r="E14" s="64" t="s">
        <v>152</v>
      </c>
      <c r="F14" s="93">
        <f t="shared" ref="F14:O15" si="0">F9-F12</f>
        <v>1372</v>
      </c>
      <c r="G14" s="93">
        <f t="shared" si="0"/>
        <v>1178</v>
      </c>
      <c r="H14" s="93">
        <f t="shared" si="0"/>
        <v>425</v>
      </c>
      <c r="I14" s="52">
        <f t="shared" si="0"/>
        <v>488</v>
      </c>
      <c r="J14" s="82">
        <f t="shared" si="0"/>
        <v>91</v>
      </c>
      <c r="K14" s="82">
        <f t="shared" si="0"/>
        <v>41</v>
      </c>
      <c r="L14" s="82">
        <f t="shared" si="0"/>
        <v>152</v>
      </c>
      <c r="M14" s="52">
        <f t="shared" si="0"/>
        <v>0</v>
      </c>
      <c r="N14" s="52">
        <f t="shared" si="0"/>
        <v>0</v>
      </c>
      <c r="O14" s="52">
        <f t="shared" si="0"/>
        <v>0</v>
      </c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25" ht="16" customHeight="1">
      <c r="A15" s="116"/>
      <c r="B15" s="51" t="s">
        <v>56</v>
      </c>
      <c r="C15" s="51"/>
      <c r="D15" s="51"/>
      <c r="E15" s="64" t="s">
        <v>153</v>
      </c>
      <c r="F15" s="93">
        <f t="shared" si="0"/>
        <v>0</v>
      </c>
      <c r="G15" s="93">
        <f t="shared" si="0"/>
        <v>0</v>
      </c>
      <c r="H15" s="93">
        <f t="shared" si="0"/>
        <v>0</v>
      </c>
      <c r="I15" s="52">
        <f t="shared" si="0"/>
        <v>0</v>
      </c>
      <c r="J15" s="82">
        <f t="shared" si="0"/>
        <v>0</v>
      </c>
      <c r="K15" s="82">
        <f t="shared" si="0"/>
        <v>0</v>
      </c>
      <c r="L15" s="82">
        <f t="shared" si="0"/>
        <v>-87</v>
      </c>
      <c r="M15" s="52">
        <f t="shared" si="0"/>
        <v>0</v>
      </c>
      <c r="N15" s="52">
        <f t="shared" si="0"/>
        <v>0</v>
      </c>
      <c r="O15" s="52">
        <f t="shared" si="0"/>
        <v>0</v>
      </c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 ht="16" customHeight="1">
      <c r="A16" s="116"/>
      <c r="B16" s="51" t="s">
        <v>57</v>
      </c>
      <c r="C16" s="51"/>
      <c r="D16" s="51"/>
      <c r="E16" s="64" t="s">
        <v>154</v>
      </c>
      <c r="F16" s="93">
        <f t="shared" ref="F16:O16" si="1">F8-F11</f>
        <v>1372</v>
      </c>
      <c r="G16" s="93">
        <f t="shared" si="1"/>
        <v>1178</v>
      </c>
      <c r="H16" s="93">
        <f t="shared" si="1"/>
        <v>425</v>
      </c>
      <c r="I16" s="52">
        <f t="shared" si="1"/>
        <v>488</v>
      </c>
      <c r="J16" s="82">
        <f t="shared" si="1"/>
        <v>91</v>
      </c>
      <c r="K16" s="82">
        <f t="shared" si="1"/>
        <v>41</v>
      </c>
      <c r="L16" s="82">
        <f t="shared" si="1"/>
        <v>65</v>
      </c>
      <c r="M16" s="52">
        <f t="shared" si="1"/>
        <v>0</v>
      </c>
      <c r="N16" s="52">
        <f t="shared" si="1"/>
        <v>0</v>
      </c>
      <c r="O16" s="52">
        <f t="shared" si="1"/>
        <v>0</v>
      </c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ht="16" customHeight="1">
      <c r="A17" s="116"/>
      <c r="B17" s="51" t="s">
        <v>58</v>
      </c>
      <c r="C17" s="51"/>
      <c r="D17" s="51"/>
      <c r="E17" s="49"/>
      <c r="F17" s="91">
        <v>0</v>
      </c>
      <c r="G17" s="91">
        <v>0</v>
      </c>
      <c r="H17" s="91">
        <v>0</v>
      </c>
      <c r="I17" s="91">
        <v>0</v>
      </c>
      <c r="J17" s="91">
        <v>0</v>
      </c>
      <c r="K17" s="91">
        <v>0</v>
      </c>
      <c r="L17" s="91">
        <v>0</v>
      </c>
      <c r="M17" s="65"/>
      <c r="N17" s="65"/>
      <c r="O17" s="6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16" customHeight="1">
      <c r="A18" s="116"/>
      <c r="B18" s="51" t="s">
        <v>59</v>
      </c>
      <c r="C18" s="51"/>
      <c r="D18" s="51"/>
      <c r="E18" s="49"/>
      <c r="F18" s="92">
        <v>0</v>
      </c>
      <c r="G18" s="92">
        <v>0</v>
      </c>
      <c r="H18" s="92">
        <v>0</v>
      </c>
      <c r="I18" s="92">
        <v>0</v>
      </c>
      <c r="J18" s="92">
        <v>0</v>
      </c>
      <c r="K18" s="92">
        <v>0</v>
      </c>
      <c r="L18" s="92">
        <v>0</v>
      </c>
      <c r="M18" s="66"/>
      <c r="N18" s="66"/>
      <c r="O18" s="6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16" customHeight="1">
      <c r="A19" s="116" t="s">
        <v>83</v>
      </c>
      <c r="B19" s="59" t="s">
        <v>60</v>
      </c>
      <c r="C19" s="51"/>
      <c r="D19" s="51"/>
      <c r="E19" s="64"/>
      <c r="F19" s="93">
        <v>15316</v>
      </c>
      <c r="G19" s="93">
        <v>3999</v>
      </c>
      <c r="H19" s="93">
        <v>1449</v>
      </c>
      <c r="I19" s="89">
        <v>2493</v>
      </c>
      <c r="J19" s="82">
        <v>6296</v>
      </c>
      <c r="K19" s="82">
        <v>6731</v>
      </c>
      <c r="L19" s="82">
        <v>12</v>
      </c>
      <c r="M19" s="89"/>
      <c r="N19" s="52"/>
      <c r="O19" s="52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16" customHeight="1">
      <c r="A20" s="116"/>
      <c r="B20" s="60"/>
      <c r="C20" s="51" t="s">
        <v>61</v>
      </c>
      <c r="D20" s="51"/>
      <c r="E20" s="64"/>
      <c r="F20" s="93">
        <v>15265</v>
      </c>
      <c r="G20" s="93">
        <v>3920</v>
      </c>
      <c r="H20" s="93">
        <v>1255</v>
      </c>
      <c r="I20" s="89">
        <v>2294</v>
      </c>
      <c r="J20" s="82">
        <v>1129</v>
      </c>
      <c r="K20" s="82">
        <v>1219</v>
      </c>
      <c r="L20" s="82">
        <v>0</v>
      </c>
      <c r="M20" s="89"/>
      <c r="N20" s="52"/>
      <c r="O20" s="52"/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 ht="16" customHeight="1">
      <c r="A21" s="116"/>
      <c r="B21" s="78" t="s">
        <v>62</v>
      </c>
      <c r="C21" s="51"/>
      <c r="D21" s="51"/>
      <c r="E21" s="64" t="s">
        <v>155</v>
      </c>
      <c r="F21" s="93">
        <v>15316</v>
      </c>
      <c r="G21" s="93">
        <v>3999</v>
      </c>
      <c r="H21" s="93">
        <v>1449</v>
      </c>
      <c r="I21" s="89">
        <v>2493</v>
      </c>
      <c r="J21" s="82">
        <v>6296</v>
      </c>
      <c r="K21" s="82">
        <v>6731</v>
      </c>
      <c r="L21" s="82">
        <v>12</v>
      </c>
      <c r="M21" s="89"/>
      <c r="N21" s="52"/>
      <c r="O21" s="52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 ht="16" customHeight="1">
      <c r="A22" s="116"/>
      <c r="B22" s="59" t="s">
        <v>63</v>
      </c>
      <c r="C22" s="51"/>
      <c r="D22" s="51"/>
      <c r="E22" s="64" t="s">
        <v>156</v>
      </c>
      <c r="F22" s="93">
        <v>17830</v>
      </c>
      <c r="G22" s="93">
        <v>5920</v>
      </c>
      <c r="H22" s="93">
        <v>4287</v>
      </c>
      <c r="I22" s="89">
        <v>4393</v>
      </c>
      <c r="J22" s="82">
        <v>6296</v>
      </c>
      <c r="K22" s="82">
        <v>6731</v>
      </c>
      <c r="L22" s="82">
        <v>12</v>
      </c>
      <c r="M22" s="89"/>
      <c r="N22" s="52"/>
      <c r="O22" s="52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16" customHeight="1">
      <c r="A23" s="116"/>
      <c r="B23" s="60" t="s">
        <v>64</v>
      </c>
      <c r="C23" s="51" t="s">
        <v>65</v>
      </c>
      <c r="D23" s="51"/>
      <c r="E23" s="64"/>
      <c r="F23" s="93">
        <v>621</v>
      </c>
      <c r="G23" s="93">
        <v>651</v>
      </c>
      <c r="H23" s="93">
        <v>1671</v>
      </c>
      <c r="I23" s="89">
        <v>1614</v>
      </c>
      <c r="J23" s="82">
        <v>2119</v>
      </c>
      <c r="K23" s="82">
        <v>2123</v>
      </c>
      <c r="L23" s="82">
        <v>12</v>
      </c>
      <c r="M23" s="89"/>
      <c r="N23" s="52"/>
      <c r="O23" s="52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ht="16" customHeight="1">
      <c r="A24" s="116"/>
      <c r="B24" s="51" t="s">
        <v>157</v>
      </c>
      <c r="C24" s="51"/>
      <c r="D24" s="51"/>
      <c r="E24" s="64" t="s">
        <v>158</v>
      </c>
      <c r="F24" s="93">
        <f t="shared" ref="F24:O24" si="2">F21-F22</f>
        <v>-2514</v>
      </c>
      <c r="G24" s="93">
        <f t="shared" si="2"/>
        <v>-1921</v>
      </c>
      <c r="H24" s="93">
        <f t="shared" si="2"/>
        <v>-2838</v>
      </c>
      <c r="I24" s="52">
        <f t="shared" si="2"/>
        <v>-1900</v>
      </c>
      <c r="J24" s="82">
        <f t="shared" si="2"/>
        <v>0</v>
      </c>
      <c r="K24" s="82">
        <f t="shared" si="2"/>
        <v>0</v>
      </c>
      <c r="L24" s="82">
        <f t="shared" si="2"/>
        <v>0</v>
      </c>
      <c r="M24" s="52">
        <f t="shared" si="2"/>
        <v>0</v>
      </c>
      <c r="N24" s="52">
        <f t="shared" si="2"/>
        <v>0</v>
      </c>
      <c r="O24" s="52">
        <f t="shared" si="2"/>
        <v>0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16" customHeight="1">
      <c r="A25" s="116"/>
      <c r="B25" s="59" t="s">
        <v>66</v>
      </c>
      <c r="C25" s="59"/>
      <c r="D25" s="59"/>
      <c r="E25" s="120" t="s">
        <v>159</v>
      </c>
      <c r="F25" s="112">
        <v>2514</v>
      </c>
      <c r="G25" s="112">
        <v>1921</v>
      </c>
      <c r="H25" s="112">
        <v>2838</v>
      </c>
      <c r="I25" s="107">
        <v>1900</v>
      </c>
      <c r="J25" s="112">
        <v>0</v>
      </c>
      <c r="K25" s="112">
        <v>0</v>
      </c>
      <c r="L25" s="112">
        <v>0</v>
      </c>
      <c r="M25" s="107"/>
      <c r="N25" s="107"/>
      <c r="O25" s="107"/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 ht="16" customHeight="1">
      <c r="A26" s="116"/>
      <c r="B26" s="78" t="s">
        <v>67</v>
      </c>
      <c r="C26" s="78"/>
      <c r="D26" s="78"/>
      <c r="E26" s="121"/>
      <c r="F26" s="113"/>
      <c r="G26" s="113"/>
      <c r="H26" s="113"/>
      <c r="I26" s="108"/>
      <c r="J26" s="113"/>
      <c r="K26" s="113"/>
      <c r="L26" s="113"/>
      <c r="M26" s="108"/>
      <c r="N26" s="108"/>
      <c r="O26" s="108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16" customHeight="1">
      <c r="A27" s="116"/>
      <c r="B27" s="51" t="s">
        <v>160</v>
      </c>
      <c r="C27" s="51"/>
      <c r="D27" s="51"/>
      <c r="E27" s="64" t="s">
        <v>161</v>
      </c>
      <c r="F27" s="93">
        <f t="shared" ref="F27:O27" si="3">F24+F25</f>
        <v>0</v>
      </c>
      <c r="G27" s="93">
        <f t="shared" si="3"/>
        <v>0</v>
      </c>
      <c r="H27" s="93">
        <f t="shared" si="3"/>
        <v>0</v>
      </c>
      <c r="I27" s="52">
        <f t="shared" si="3"/>
        <v>0</v>
      </c>
      <c r="J27" s="52">
        <f t="shared" si="3"/>
        <v>0</v>
      </c>
      <c r="K27" s="52">
        <f t="shared" si="3"/>
        <v>0</v>
      </c>
      <c r="L27" s="52">
        <f t="shared" si="3"/>
        <v>0</v>
      </c>
      <c r="M27" s="52">
        <f t="shared" si="3"/>
        <v>0</v>
      </c>
      <c r="N27" s="52">
        <f t="shared" si="3"/>
        <v>0</v>
      </c>
      <c r="O27" s="52">
        <f t="shared" si="3"/>
        <v>0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 ht="16" customHeight="1">
      <c r="A28" s="8"/>
      <c r="F28" s="101"/>
      <c r="G28" s="101"/>
      <c r="H28" s="101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 ht="16" customHeight="1">
      <c r="A29" s="12"/>
      <c r="F29" s="101"/>
      <c r="G29" s="101"/>
      <c r="H29" s="101"/>
      <c r="I29" s="26"/>
      <c r="J29" s="27"/>
      <c r="K29" s="27"/>
      <c r="L29" s="26"/>
      <c r="M29" s="26"/>
      <c r="N29" s="26"/>
      <c r="O29" s="27" t="s">
        <v>162</v>
      </c>
      <c r="P29" s="26"/>
      <c r="Q29" s="26"/>
      <c r="R29" s="26"/>
      <c r="S29" s="26"/>
      <c r="T29" s="26"/>
      <c r="U29" s="26"/>
      <c r="V29" s="26"/>
      <c r="W29" s="26"/>
      <c r="X29" s="26"/>
      <c r="Y29" s="27"/>
    </row>
    <row r="30" spans="1:25" ht="16" customHeight="1">
      <c r="A30" s="119" t="s">
        <v>68</v>
      </c>
      <c r="B30" s="119"/>
      <c r="C30" s="119"/>
      <c r="D30" s="119"/>
      <c r="E30" s="119"/>
      <c r="F30" s="115"/>
      <c r="G30" s="115"/>
      <c r="H30" s="114"/>
      <c r="I30" s="114"/>
      <c r="J30" s="114"/>
      <c r="K30" s="114"/>
      <c r="L30" s="114"/>
      <c r="M30" s="114"/>
      <c r="N30" s="114"/>
      <c r="O30" s="114"/>
      <c r="P30" s="28"/>
      <c r="Q30" s="26"/>
      <c r="R30" s="28"/>
      <c r="S30" s="26"/>
      <c r="T30" s="28"/>
      <c r="U30" s="26"/>
      <c r="V30" s="28"/>
      <c r="W30" s="26"/>
      <c r="X30" s="28"/>
      <c r="Y30" s="26"/>
    </row>
    <row r="31" spans="1:25" ht="16" customHeight="1">
      <c r="A31" s="119"/>
      <c r="B31" s="119"/>
      <c r="C31" s="119"/>
      <c r="D31" s="119"/>
      <c r="E31" s="119"/>
      <c r="F31" s="98" t="s">
        <v>235</v>
      </c>
      <c r="G31" s="98" t="s">
        <v>236</v>
      </c>
      <c r="H31" s="98" t="s">
        <v>235</v>
      </c>
      <c r="I31" s="49" t="s">
        <v>236</v>
      </c>
      <c r="J31" s="49" t="s">
        <v>235</v>
      </c>
      <c r="K31" s="49" t="s">
        <v>236</v>
      </c>
      <c r="L31" s="49" t="s">
        <v>235</v>
      </c>
      <c r="M31" s="49" t="s">
        <v>236</v>
      </c>
      <c r="N31" s="49" t="s">
        <v>235</v>
      </c>
      <c r="O31" s="49" t="s">
        <v>236</v>
      </c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 ht="16" customHeight="1">
      <c r="A32" s="116" t="s">
        <v>84</v>
      </c>
      <c r="B32" s="59" t="s">
        <v>49</v>
      </c>
      <c r="C32" s="51"/>
      <c r="D32" s="51"/>
      <c r="E32" s="64" t="s">
        <v>40</v>
      </c>
      <c r="F32" s="93"/>
      <c r="G32" s="93"/>
      <c r="H32" s="93"/>
      <c r="I32" s="52"/>
      <c r="J32" s="52"/>
      <c r="K32" s="52"/>
      <c r="L32" s="52"/>
      <c r="M32" s="52"/>
      <c r="N32" s="52"/>
      <c r="O32" s="52"/>
      <c r="P32" s="30"/>
      <c r="Q32" s="30"/>
      <c r="R32" s="30"/>
      <c r="S32" s="30"/>
      <c r="T32" s="31"/>
      <c r="U32" s="31"/>
      <c r="V32" s="30"/>
      <c r="W32" s="30"/>
      <c r="X32" s="31"/>
      <c r="Y32" s="31"/>
    </row>
    <row r="33" spans="1:25" ht="16" customHeight="1">
      <c r="A33" s="122"/>
      <c r="B33" s="61"/>
      <c r="C33" s="59" t="s">
        <v>69</v>
      </c>
      <c r="D33" s="51"/>
      <c r="E33" s="64"/>
      <c r="F33" s="93"/>
      <c r="G33" s="93"/>
      <c r="H33" s="93"/>
      <c r="I33" s="52"/>
      <c r="J33" s="52"/>
      <c r="K33" s="52"/>
      <c r="L33" s="52"/>
      <c r="M33" s="52"/>
      <c r="N33" s="52"/>
      <c r="O33" s="52"/>
      <c r="P33" s="30"/>
      <c r="Q33" s="30"/>
      <c r="R33" s="30"/>
      <c r="S33" s="30"/>
      <c r="T33" s="31"/>
      <c r="U33" s="31"/>
      <c r="V33" s="30"/>
      <c r="W33" s="30"/>
      <c r="X33" s="31"/>
      <c r="Y33" s="31"/>
    </row>
    <row r="34" spans="1:25" ht="16" customHeight="1">
      <c r="A34" s="122"/>
      <c r="B34" s="61"/>
      <c r="C34" s="60"/>
      <c r="D34" s="51" t="s">
        <v>70</v>
      </c>
      <c r="E34" s="64"/>
      <c r="F34" s="93"/>
      <c r="G34" s="93"/>
      <c r="H34" s="93"/>
      <c r="I34" s="52"/>
      <c r="J34" s="52"/>
      <c r="K34" s="52"/>
      <c r="L34" s="52"/>
      <c r="M34" s="52"/>
      <c r="N34" s="52"/>
      <c r="O34" s="52"/>
      <c r="P34" s="30"/>
      <c r="Q34" s="30"/>
      <c r="R34" s="30"/>
      <c r="S34" s="30"/>
      <c r="T34" s="31"/>
      <c r="U34" s="31"/>
      <c r="V34" s="30"/>
      <c r="W34" s="30"/>
      <c r="X34" s="31"/>
      <c r="Y34" s="31"/>
    </row>
    <row r="35" spans="1:25" ht="16" customHeight="1">
      <c r="A35" s="122"/>
      <c r="B35" s="60"/>
      <c r="C35" s="78" t="s">
        <v>71</v>
      </c>
      <c r="D35" s="51"/>
      <c r="E35" s="64"/>
      <c r="F35" s="93"/>
      <c r="G35" s="93"/>
      <c r="H35" s="93"/>
      <c r="I35" s="52"/>
      <c r="J35" s="66"/>
      <c r="K35" s="66"/>
      <c r="L35" s="52"/>
      <c r="M35" s="52"/>
      <c r="N35" s="52"/>
      <c r="O35" s="52"/>
      <c r="P35" s="30"/>
      <c r="Q35" s="30"/>
      <c r="R35" s="30"/>
      <c r="S35" s="30"/>
      <c r="T35" s="31"/>
      <c r="U35" s="31"/>
      <c r="V35" s="30"/>
      <c r="W35" s="30"/>
      <c r="X35" s="31"/>
      <c r="Y35" s="31"/>
    </row>
    <row r="36" spans="1:25" ht="16" customHeight="1">
      <c r="A36" s="122"/>
      <c r="B36" s="59" t="s">
        <v>52</v>
      </c>
      <c r="C36" s="51"/>
      <c r="D36" s="51"/>
      <c r="E36" s="64" t="s">
        <v>41</v>
      </c>
      <c r="F36" s="93"/>
      <c r="G36" s="93"/>
      <c r="H36" s="93"/>
      <c r="I36" s="52"/>
      <c r="J36" s="52"/>
      <c r="K36" s="52"/>
      <c r="L36" s="52"/>
      <c r="M36" s="52"/>
      <c r="N36" s="52"/>
      <c r="O36" s="52"/>
      <c r="P36" s="30"/>
      <c r="Q36" s="30"/>
      <c r="R36" s="30"/>
      <c r="S36" s="30"/>
      <c r="T36" s="30"/>
      <c r="U36" s="30"/>
      <c r="V36" s="30"/>
      <c r="W36" s="30"/>
      <c r="X36" s="31"/>
      <c r="Y36" s="31"/>
    </row>
    <row r="37" spans="1:25" ht="16" customHeight="1">
      <c r="A37" s="122"/>
      <c r="B37" s="61"/>
      <c r="C37" s="51" t="s">
        <v>72</v>
      </c>
      <c r="D37" s="51"/>
      <c r="E37" s="64"/>
      <c r="F37" s="93"/>
      <c r="G37" s="93"/>
      <c r="H37" s="93"/>
      <c r="I37" s="52"/>
      <c r="J37" s="52"/>
      <c r="K37" s="52"/>
      <c r="L37" s="52"/>
      <c r="M37" s="52"/>
      <c r="N37" s="52"/>
      <c r="O37" s="52"/>
      <c r="P37" s="30"/>
      <c r="Q37" s="30"/>
      <c r="R37" s="30"/>
      <c r="S37" s="30"/>
      <c r="T37" s="30"/>
      <c r="U37" s="30"/>
      <c r="V37" s="30"/>
      <c r="W37" s="30"/>
      <c r="X37" s="31"/>
      <c r="Y37" s="31"/>
    </row>
    <row r="38" spans="1:25" ht="16" customHeight="1">
      <c r="A38" s="122"/>
      <c r="B38" s="60"/>
      <c r="C38" s="51" t="s">
        <v>73</v>
      </c>
      <c r="D38" s="51"/>
      <c r="E38" s="64"/>
      <c r="F38" s="93"/>
      <c r="G38" s="93"/>
      <c r="H38" s="93"/>
      <c r="I38" s="52"/>
      <c r="J38" s="52"/>
      <c r="K38" s="66"/>
      <c r="L38" s="52"/>
      <c r="M38" s="52"/>
      <c r="N38" s="52"/>
      <c r="O38" s="52"/>
      <c r="P38" s="30"/>
      <c r="Q38" s="30"/>
      <c r="R38" s="31"/>
      <c r="S38" s="31"/>
      <c r="T38" s="30"/>
      <c r="U38" s="30"/>
      <c r="V38" s="30"/>
      <c r="W38" s="30"/>
      <c r="X38" s="31"/>
      <c r="Y38" s="31"/>
    </row>
    <row r="39" spans="1:25" ht="16" customHeight="1">
      <c r="A39" s="122"/>
      <c r="B39" s="45" t="s">
        <v>74</v>
      </c>
      <c r="C39" s="45"/>
      <c r="D39" s="45"/>
      <c r="E39" s="64" t="s">
        <v>163</v>
      </c>
      <c r="F39" s="93">
        <f t="shared" ref="F39:O39" si="4">F32-F36</f>
        <v>0</v>
      </c>
      <c r="G39" s="93">
        <f t="shared" si="4"/>
        <v>0</v>
      </c>
      <c r="H39" s="93">
        <f t="shared" si="4"/>
        <v>0</v>
      </c>
      <c r="I39" s="52">
        <f t="shared" si="4"/>
        <v>0</v>
      </c>
      <c r="J39" s="52">
        <f t="shared" si="4"/>
        <v>0</v>
      </c>
      <c r="K39" s="52">
        <f t="shared" si="4"/>
        <v>0</v>
      </c>
      <c r="L39" s="52">
        <f t="shared" si="4"/>
        <v>0</v>
      </c>
      <c r="M39" s="52">
        <f t="shared" si="4"/>
        <v>0</v>
      </c>
      <c r="N39" s="52">
        <f t="shared" si="4"/>
        <v>0</v>
      </c>
      <c r="O39" s="52">
        <f t="shared" si="4"/>
        <v>0</v>
      </c>
      <c r="P39" s="30"/>
      <c r="Q39" s="30"/>
      <c r="R39" s="30"/>
      <c r="S39" s="30"/>
      <c r="T39" s="30"/>
      <c r="U39" s="30"/>
      <c r="V39" s="30"/>
      <c r="W39" s="30"/>
      <c r="X39" s="31"/>
      <c r="Y39" s="31"/>
    </row>
    <row r="40" spans="1:25" ht="16" customHeight="1">
      <c r="A40" s="116" t="s">
        <v>85</v>
      </c>
      <c r="B40" s="59" t="s">
        <v>75</v>
      </c>
      <c r="C40" s="51"/>
      <c r="D40" s="51"/>
      <c r="E40" s="64" t="s">
        <v>43</v>
      </c>
      <c r="F40" s="93"/>
      <c r="G40" s="93"/>
      <c r="H40" s="93"/>
      <c r="I40" s="52"/>
      <c r="J40" s="52"/>
      <c r="K40" s="52"/>
      <c r="L40" s="52"/>
      <c r="M40" s="52"/>
      <c r="N40" s="52"/>
      <c r="O40" s="52"/>
      <c r="P40" s="30"/>
      <c r="Q40" s="30"/>
      <c r="R40" s="30"/>
      <c r="S40" s="30"/>
      <c r="T40" s="31"/>
      <c r="U40" s="31"/>
      <c r="V40" s="31"/>
      <c r="W40" s="31"/>
      <c r="X40" s="30"/>
      <c r="Y40" s="30"/>
    </row>
    <row r="41" spans="1:25" ht="16" customHeight="1">
      <c r="A41" s="117"/>
      <c r="B41" s="60"/>
      <c r="C41" s="51" t="s">
        <v>76</v>
      </c>
      <c r="D41" s="51"/>
      <c r="E41" s="64"/>
      <c r="F41" s="92"/>
      <c r="G41" s="92"/>
      <c r="H41" s="92"/>
      <c r="I41" s="66"/>
      <c r="J41" s="52"/>
      <c r="K41" s="52"/>
      <c r="L41" s="52"/>
      <c r="M41" s="52"/>
      <c r="N41" s="52"/>
      <c r="O41" s="52"/>
      <c r="P41" s="31"/>
      <c r="Q41" s="31"/>
      <c r="R41" s="31"/>
      <c r="S41" s="31"/>
      <c r="T41" s="31"/>
      <c r="U41" s="31"/>
      <c r="V41" s="31"/>
      <c r="W41" s="31"/>
      <c r="X41" s="30"/>
      <c r="Y41" s="30"/>
    </row>
    <row r="42" spans="1:25" ht="16" customHeight="1">
      <c r="A42" s="117"/>
      <c r="B42" s="59" t="s">
        <v>63</v>
      </c>
      <c r="C42" s="51"/>
      <c r="D42" s="51"/>
      <c r="E42" s="64" t="s">
        <v>44</v>
      </c>
      <c r="F42" s="93"/>
      <c r="G42" s="93"/>
      <c r="H42" s="93"/>
      <c r="I42" s="52"/>
      <c r="J42" s="52"/>
      <c r="K42" s="52"/>
      <c r="L42" s="52"/>
      <c r="M42" s="52"/>
      <c r="N42" s="52"/>
      <c r="O42" s="52"/>
      <c r="P42" s="30"/>
      <c r="Q42" s="30"/>
      <c r="R42" s="30"/>
      <c r="S42" s="30"/>
      <c r="T42" s="31"/>
      <c r="U42" s="31"/>
      <c r="V42" s="30"/>
      <c r="W42" s="30"/>
      <c r="X42" s="30"/>
      <c r="Y42" s="30"/>
    </row>
    <row r="43" spans="1:25" ht="16" customHeight="1">
      <c r="A43" s="117"/>
      <c r="B43" s="60"/>
      <c r="C43" s="51" t="s">
        <v>77</v>
      </c>
      <c r="D43" s="51"/>
      <c r="E43" s="64"/>
      <c r="F43" s="93"/>
      <c r="G43" s="93"/>
      <c r="H43" s="93"/>
      <c r="I43" s="52"/>
      <c r="J43" s="66"/>
      <c r="K43" s="66"/>
      <c r="L43" s="52"/>
      <c r="M43" s="52"/>
      <c r="N43" s="52"/>
      <c r="O43" s="52"/>
      <c r="P43" s="30"/>
      <c r="Q43" s="30"/>
      <c r="R43" s="31"/>
      <c r="S43" s="30"/>
      <c r="T43" s="31"/>
      <c r="U43" s="31"/>
      <c r="V43" s="30"/>
      <c r="W43" s="30"/>
      <c r="X43" s="31"/>
      <c r="Y43" s="31"/>
    </row>
    <row r="44" spans="1:25" ht="16" customHeight="1">
      <c r="A44" s="117"/>
      <c r="B44" s="51" t="s">
        <v>74</v>
      </c>
      <c r="C44" s="51"/>
      <c r="D44" s="51"/>
      <c r="E44" s="64" t="s">
        <v>164</v>
      </c>
      <c r="F44" s="92">
        <f t="shared" ref="F44:O44" si="5">F40-F42</f>
        <v>0</v>
      </c>
      <c r="G44" s="92">
        <f t="shared" si="5"/>
        <v>0</v>
      </c>
      <c r="H44" s="92">
        <f t="shared" si="5"/>
        <v>0</v>
      </c>
      <c r="I44" s="66">
        <f t="shared" si="5"/>
        <v>0</v>
      </c>
      <c r="J44" s="66">
        <f t="shared" si="5"/>
        <v>0</v>
      </c>
      <c r="K44" s="66">
        <f t="shared" si="5"/>
        <v>0</v>
      </c>
      <c r="L44" s="66">
        <f t="shared" si="5"/>
        <v>0</v>
      </c>
      <c r="M44" s="66">
        <f t="shared" si="5"/>
        <v>0</v>
      </c>
      <c r="N44" s="66">
        <f t="shared" si="5"/>
        <v>0</v>
      </c>
      <c r="O44" s="66">
        <f t="shared" si="5"/>
        <v>0</v>
      </c>
      <c r="P44" s="31"/>
      <c r="Q44" s="31"/>
      <c r="R44" s="30"/>
      <c r="S44" s="30"/>
      <c r="T44" s="31"/>
      <c r="U44" s="31"/>
      <c r="V44" s="30"/>
      <c r="W44" s="30"/>
      <c r="X44" s="30"/>
      <c r="Y44" s="30"/>
    </row>
    <row r="45" spans="1:25" ht="16" customHeight="1">
      <c r="A45" s="116" t="s">
        <v>86</v>
      </c>
      <c r="B45" s="45" t="s">
        <v>78</v>
      </c>
      <c r="C45" s="45"/>
      <c r="D45" s="45"/>
      <c r="E45" s="64" t="s">
        <v>165</v>
      </c>
      <c r="F45" s="93">
        <f t="shared" ref="F45:O45" si="6">F39+F44</f>
        <v>0</v>
      </c>
      <c r="G45" s="93">
        <f t="shared" si="6"/>
        <v>0</v>
      </c>
      <c r="H45" s="93">
        <f t="shared" si="6"/>
        <v>0</v>
      </c>
      <c r="I45" s="52">
        <f t="shared" si="6"/>
        <v>0</v>
      </c>
      <c r="J45" s="52">
        <f t="shared" si="6"/>
        <v>0</v>
      </c>
      <c r="K45" s="52">
        <f t="shared" si="6"/>
        <v>0</v>
      </c>
      <c r="L45" s="52">
        <f t="shared" si="6"/>
        <v>0</v>
      </c>
      <c r="M45" s="52">
        <f t="shared" si="6"/>
        <v>0</v>
      </c>
      <c r="N45" s="52">
        <f t="shared" si="6"/>
        <v>0</v>
      </c>
      <c r="O45" s="52">
        <f t="shared" si="6"/>
        <v>0</v>
      </c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ht="16" customHeight="1">
      <c r="A46" s="117"/>
      <c r="B46" s="51" t="s">
        <v>79</v>
      </c>
      <c r="C46" s="51"/>
      <c r="D46" s="51"/>
      <c r="E46" s="51"/>
      <c r="F46" s="92"/>
      <c r="G46" s="92"/>
      <c r="H46" s="92"/>
      <c r="I46" s="66"/>
      <c r="J46" s="66"/>
      <c r="K46" s="66"/>
      <c r="L46" s="52"/>
      <c r="M46" s="52"/>
      <c r="N46" s="66"/>
      <c r="O46" s="66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16" customHeight="1">
      <c r="A47" s="117"/>
      <c r="B47" s="51" t="s">
        <v>80</v>
      </c>
      <c r="C47" s="51"/>
      <c r="D47" s="51"/>
      <c r="E47" s="51"/>
      <c r="F47" s="93"/>
      <c r="G47" s="93"/>
      <c r="H47" s="93"/>
      <c r="I47" s="52"/>
      <c r="J47" s="52"/>
      <c r="K47" s="52"/>
      <c r="L47" s="52"/>
      <c r="M47" s="52"/>
      <c r="N47" s="52"/>
      <c r="O47" s="52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1:25" ht="16" customHeight="1">
      <c r="A48" s="117"/>
      <c r="B48" s="51" t="s">
        <v>81</v>
      </c>
      <c r="C48" s="51"/>
      <c r="D48" s="51"/>
      <c r="E48" s="51"/>
      <c r="F48" s="93"/>
      <c r="G48" s="93"/>
      <c r="H48" s="93"/>
      <c r="I48" s="52"/>
      <c r="J48" s="52"/>
      <c r="K48" s="52"/>
      <c r="L48" s="52"/>
      <c r="M48" s="52"/>
      <c r="N48" s="52"/>
      <c r="O48" s="52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1:15" ht="16" customHeight="1">
      <c r="A49" s="8" t="s">
        <v>166</v>
      </c>
      <c r="O49" s="6"/>
    </row>
    <row r="50" spans="1:15" ht="16" customHeight="1">
      <c r="A50" s="8"/>
    </row>
  </sheetData>
  <mergeCells count="28">
    <mergeCell ref="J6:K6"/>
    <mergeCell ref="L6:M6"/>
    <mergeCell ref="N6:O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A6:E7"/>
    <mergeCell ref="F6:G6"/>
    <mergeCell ref="H6:I6"/>
    <mergeCell ref="A32:A39"/>
    <mergeCell ref="A40:A44"/>
    <mergeCell ref="A45:A48"/>
    <mergeCell ref="O25:O26"/>
    <mergeCell ref="A30:E31"/>
    <mergeCell ref="F30:G30"/>
    <mergeCell ref="H30:I30"/>
    <mergeCell ref="J30:K30"/>
    <mergeCell ref="L30:M30"/>
    <mergeCell ref="N30:O30"/>
  </mergeCells>
  <phoneticPr fontId="16"/>
  <printOptions horizontalCentered="1" gridLinesSet="0"/>
  <pageMargins left="0.78740157480314965" right="0.27559055118110237" top="0.39370078740157483" bottom="0.35433070866141736" header="0.19685039370078741" footer="0.19685039370078741"/>
  <pageSetup paperSize="9" scale="71" orientation="landscape" r:id="rId1"/>
  <headerFooter alignWithMargins="0">
    <oddHeader>&amp;R&amp;"明朝,斜体"&amp;9都道府県－4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7"/>
  <sheetViews>
    <sheetView view="pageBreakPreview" zoomScaleNormal="100" zoomScaleSheetLayoutView="100" workbookViewId="0">
      <selection activeCell="T12" sqref="T12"/>
    </sheetView>
  </sheetViews>
  <sheetFormatPr defaultColWidth="9" defaultRowHeight="13"/>
  <cols>
    <col min="1" max="2" width="3.6328125" style="2" customWidth="1"/>
    <col min="3" max="3" width="21.36328125" style="2" customWidth="1"/>
    <col min="4" max="4" width="20" style="2" customWidth="1"/>
    <col min="5" max="14" width="12.6328125" style="2" customWidth="1"/>
    <col min="15" max="16384" width="9" style="2"/>
  </cols>
  <sheetData>
    <row r="1" spans="1:14" ht="34" customHeight="1">
      <c r="A1" s="32" t="s">
        <v>0</v>
      </c>
      <c r="B1" s="32"/>
      <c r="C1" s="88" t="s">
        <v>251</v>
      </c>
      <c r="D1" s="40"/>
    </row>
    <row r="3" spans="1:14" ht="15" customHeight="1">
      <c r="A3" s="14" t="s">
        <v>167</v>
      </c>
      <c r="B3" s="14"/>
      <c r="C3" s="14"/>
      <c r="D3" s="14"/>
      <c r="E3" s="14"/>
      <c r="F3" s="14"/>
      <c r="I3" s="14"/>
      <c r="J3" s="14"/>
    </row>
    <row r="4" spans="1:14" ht="15" customHeight="1">
      <c r="A4" s="14"/>
      <c r="B4" s="14"/>
      <c r="C4" s="14"/>
      <c r="D4" s="14"/>
      <c r="E4" s="14"/>
      <c r="F4" s="14"/>
      <c r="I4" s="14"/>
      <c r="J4" s="14"/>
    </row>
    <row r="5" spans="1:14" ht="15" customHeight="1">
      <c r="A5" s="41"/>
      <c r="B5" s="41" t="s">
        <v>247</v>
      </c>
      <c r="C5" s="41"/>
      <c r="D5" s="41"/>
      <c r="H5" s="15"/>
      <c r="L5" s="15"/>
      <c r="N5" s="15" t="s">
        <v>168</v>
      </c>
    </row>
    <row r="6" spans="1:14" ht="15" customHeight="1">
      <c r="A6" s="42"/>
      <c r="B6" s="43"/>
      <c r="C6" s="43"/>
      <c r="D6" s="84"/>
      <c r="E6" s="125" t="s">
        <v>259</v>
      </c>
      <c r="F6" s="125"/>
      <c r="G6" s="125" t="s">
        <v>260</v>
      </c>
      <c r="H6" s="125"/>
      <c r="I6" s="126" t="s">
        <v>261</v>
      </c>
      <c r="J6" s="127"/>
      <c r="K6" s="125" t="s">
        <v>262</v>
      </c>
      <c r="L6" s="125"/>
      <c r="M6" s="125" t="s">
        <v>263</v>
      </c>
      <c r="N6" s="125"/>
    </row>
    <row r="7" spans="1:14" ht="15" customHeight="1">
      <c r="A7" s="18"/>
      <c r="B7" s="19"/>
      <c r="C7" s="19"/>
      <c r="D7" s="58"/>
      <c r="E7" s="90" t="s">
        <v>235</v>
      </c>
      <c r="F7" s="90" t="s">
        <v>236</v>
      </c>
      <c r="G7" s="90" t="s">
        <v>235</v>
      </c>
      <c r="H7" s="90" t="s">
        <v>236</v>
      </c>
      <c r="I7" s="90" t="s">
        <v>235</v>
      </c>
      <c r="J7" s="90" t="s">
        <v>236</v>
      </c>
      <c r="K7" s="35" t="s">
        <v>235</v>
      </c>
      <c r="L7" s="35" t="s">
        <v>236</v>
      </c>
      <c r="M7" s="35" t="s">
        <v>235</v>
      </c>
      <c r="N7" s="35" t="s">
        <v>236</v>
      </c>
    </row>
    <row r="8" spans="1:14" ht="18" customHeight="1">
      <c r="A8" s="103" t="s">
        <v>169</v>
      </c>
      <c r="B8" s="79" t="s">
        <v>170</v>
      </c>
      <c r="C8" s="80"/>
      <c r="D8" s="80"/>
      <c r="E8" s="81">
        <v>1</v>
      </c>
      <c r="F8" s="81">
        <v>1</v>
      </c>
      <c r="G8" s="81">
        <v>1</v>
      </c>
      <c r="H8" s="81">
        <v>1</v>
      </c>
      <c r="I8" s="81">
        <v>1</v>
      </c>
      <c r="J8" s="81">
        <v>1</v>
      </c>
      <c r="K8" s="81">
        <v>12</v>
      </c>
      <c r="L8" s="81">
        <v>12</v>
      </c>
      <c r="M8" s="81">
        <v>3</v>
      </c>
      <c r="N8" s="81">
        <v>3</v>
      </c>
    </row>
    <row r="9" spans="1:14" ht="18" customHeight="1">
      <c r="A9" s="103"/>
      <c r="B9" s="103" t="s">
        <v>171</v>
      </c>
      <c r="C9" s="51" t="s">
        <v>172</v>
      </c>
      <c r="D9" s="51"/>
      <c r="E9" s="81">
        <v>19</v>
      </c>
      <c r="F9" s="81">
        <v>19</v>
      </c>
      <c r="G9" s="81">
        <v>16167</v>
      </c>
      <c r="H9" s="81">
        <v>17800</v>
      </c>
      <c r="I9" s="81">
        <v>61</v>
      </c>
      <c r="J9" s="81">
        <v>61</v>
      </c>
      <c r="K9" s="81">
        <v>2420</v>
      </c>
      <c r="L9" s="81">
        <v>2420</v>
      </c>
      <c r="M9" s="81">
        <v>495</v>
      </c>
      <c r="N9" s="81">
        <v>495</v>
      </c>
    </row>
    <row r="10" spans="1:14" ht="18" customHeight="1">
      <c r="A10" s="103"/>
      <c r="B10" s="103"/>
      <c r="C10" s="51" t="s">
        <v>173</v>
      </c>
      <c r="D10" s="51"/>
      <c r="E10" s="81">
        <v>19</v>
      </c>
      <c r="F10" s="81">
        <v>19</v>
      </c>
      <c r="G10" s="81">
        <v>16167</v>
      </c>
      <c r="H10" s="81">
        <v>17800</v>
      </c>
      <c r="I10" s="81">
        <v>61</v>
      </c>
      <c r="J10" s="81">
        <v>61</v>
      </c>
      <c r="K10" s="81">
        <v>1782</v>
      </c>
      <c r="L10" s="81">
        <v>1782</v>
      </c>
      <c r="M10" s="81">
        <v>250</v>
      </c>
      <c r="N10" s="81">
        <v>250</v>
      </c>
    </row>
    <row r="11" spans="1:14" ht="18" customHeight="1">
      <c r="A11" s="103"/>
      <c r="B11" s="103"/>
      <c r="C11" s="51" t="s">
        <v>174</v>
      </c>
      <c r="D11" s="51"/>
      <c r="E11" s="81">
        <v>0</v>
      </c>
      <c r="F11" s="81">
        <v>0</v>
      </c>
      <c r="G11" s="81">
        <v>0</v>
      </c>
      <c r="H11" s="81">
        <v>0</v>
      </c>
      <c r="I11" s="81">
        <v>0</v>
      </c>
      <c r="J11" s="81">
        <v>0</v>
      </c>
      <c r="K11" s="81">
        <v>408</v>
      </c>
      <c r="L11" s="81">
        <v>408</v>
      </c>
      <c r="M11" s="81">
        <v>35</v>
      </c>
      <c r="N11" s="81">
        <v>35</v>
      </c>
    </row>
    <row r="12" spans="1:14" ht="18" customHeight="1">
      <c r="A12" s="103"/>
      <c r="B12" s="103"/>
      <c r="C12" s="51" t="s">
        <v>175</v>
      </c>
      <c r="D12" s="51"/>
      <c r="E12" s="81">
        <v>0</v>
      </c>
      <c r="F12" s="81">
        <v>0</v>
      </c>
      <c r="G12" s="81">
        <v>0</v>
      </c>
      <c r="H12" s="81">
        <v>0</v>
      </c>
      <c r="I12" s="81">
        <v>0</v>
      </c>
      <c r="J12" s="81">
        <v>0</v>
      </c>
      <c r="K12" s="81">
        <v>230</v>
      </c>
      <c r="L12" s="81">
        <v>230</v>
      </c>
      <c r="M12" s="81">
        <v>210</v>
      </c>
      <c r="N12" s="81">
        <v>210</v>
      </c>
    </row>
    <row r="13" spans="1:14" ht="18" customHeight="1">
      <c r="A13" s="103"/>
      <c r="B13" s="103"/>
      <c r="C13" s="51" t="s">
        <v>176</v>
      </c>
      <c r="D13" s="51"/>
      <c r="E13" s="81">
        <v>0</v>
      </c>
      <c r="F13" s="81">
        <v>0</v>
      </c>
      <c r="G13" s="81">
        <v>0</v>
      </c>
      <c r="H13" s="81">
        <v>0</v>
      </c>
      <c r="I13" s="81">
        <v>0</v>
      </c>
      <c r="J13" s="81">
        <v>0</v>
      </c>
      <c r="K13" s="81">
        <v>0</v>
      </c>
      <c r="L13" s="81">
        <v>0</v>
      </c>
      <c r="M13" s="81">
        <v>0</v>
      </c>
      <c r="N13" s="81">
        <v>0</v>
      </c>
    </row>
    <row r="14" spans="1:14" ht="18" customHeight="1">
      <c r="A14" s="103"/>
      <c r="B14" s="103"/>
      <c r="C14" s="51" t="s">
        <v>177</v>
      </c>
      <c r="D14" s="51"/>
      <c r="E14" s="81">
        <v>0</v>
      </c>
      <c r="F14" s="81">
        <v>0</v>
      </c>
      <c r="G14" s="81">
        <v>0</v>
      </c>
      <c r="H14" s="81">
        <v>0</v>
      </c>
      <c r="I14" s="81">
        <v>0</v>
      </c>
      <c r="J14" s="81">
        <v>0</v>
      </c>
      <c r="K14" s="81">
        <v>0</v>
      </c>
      <c r="L14" s="81">
        <v>0</v>
      </c>
      <c r="M14" s="81">
        <v>0</v>
      </c>
      <c r="N14" s="81">
        <v>0</v>
      </c>
    </row>
    <row r="15" spans="1:14" ht="18" customHeight="1">
      <c r="A15" s="103" t="s">
        <v>178</v>
      </c>
      <c r="B15" s="103" t="s">
        <v>179</v>
      </c>
      <c r="C15" s="51" t="s">
        <v>180</v>
      </c>
      <c r="D15" s="51"/>
      <c r="E15" s="52">
        <v>6244</v>
      </c>
      <c r="F15" s="52">
        <v>2774</v>
      </c>
      <c r="G15" s="52">
        <v>6002</v>
      </c>
      <c r="H15" s="52">
        <v>7926</v>
      </c>
      <c r="I15" s="52">
        <v>8330</v>
      </c>
      <c r="J15" s="52">
        <v>8502</v>
      </c>
      <c r="K15" s="52">
        <v>2730</v>
      </c>
      <c r="L15" s="52">
        <v>2421</v>
      </c>
      <c r="M15" s="52">
        <v>202</v>
      </c>
      <c r="N15" s="52">
        <v>183</v>
      </c>
    </row>
    <row r="16" spans="1:14" ht="18" customHeight="1">
      <c r="A16" s="103"/>
      <c r="B16" s="103"/>
      <c r="C16" s="51" t="s">
        <v>181</v>
      </c>
      <c r="D16" s="51"/>
      <c r="E16" s="52">
        <v>19</v>
      </c>
      <c r="F16" s="52">
        <v>19</v>
      </c>
      <c r="G16" s="52">
        <v>27716</v>
      </c>
      <c r="H16" s="52">
        <v>27638</v>
      </c>
      <c r="I16" s="52">
        <v>7746</v>
      </c>
      <c r="J16" s="52">
        <v>7318</v>
      </c>
      <c r="K16" s="52">
        <v>7964</v>
      </c>
      <c r="L16" s="52">
        <v>7620</v>
      </c>
      <c r="M16" s="52">
        <v>39</v>
      </c>
      <c r="N16" s="52">
        <v>42</v>
      </c>
    </row>
    <row r="17" spans="1:15" ht="18" customHeight="1">
      <c r="A17" s="103"/>
      <c r="B17" s="103"/>
      <c r="C17" s="51" t="s">
        <v>182</v>
      </c>
      <c r="D17" s="51"/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2">
        <v>0</v>
      </c>
      <c r="M17" s="52">
        <v>0</v>
      </c>
      <c r="N17" s="52">
        <v>0</v>
      </c>
    </row>
    <row r="18" spans="1:15" ht="18" customHeight="1">
      <c r="A18" s="103"/>
      <c r="B18" s="103"/>
      <c r="C18" s="51" t="s">
        <v>183</v>
      </c>
      <c r="D18" s="51"/>
      <c r="E18" s="52">
        <v>0</v>
      </c>
      <c r="F18" s="52">
        <v>2793</v>
      </c>
      <c r="G18" s="52">
        <v>33718</v>
      </c>
      <c r="H18" s="52">
        <v>35564</v>
      </c>
      <c r="I18" s="52">
        <v>16076</v>
      </c>
      <c r="J18" s="52">
        <v>15820</v>
      </c>
      <c r="K18" s="52">
        <v>10694</v>
      </c>
      <c r="L18" s="52">
        <v>10041</v>
      </c>
      <c r="M18" s="52">
        <v>241</v>
      </c>
      <c r="N18" s="52">
        <v>225</v>
      </c>
    </row>
    <row r="19" spans="1:15" ht="18" customHeight="1">
      <c r="A19" s="103"/>
      <c r="B19" s="103" t="s">
        <v>184</v>
      </c>
      <c r="C19" s="51" t="s">
        <v>185</v>
      </c>
      <c r="D19" s="51"/>
      <c r="E19" s="52">
        <v>5520</v>
      </c>
      <c r="F19" s="52">
        <v>2078</v>
      </c>
      <c r="G19" s="52">
        <v>60</v>
      </c>
      <c r="H19" s="52">
        <v>60</v>
      </c>
      <c r="I19" s="52">
        <v>381</v>
      </c>
      <c r="J19" s="52">
        <v>266</v>
      </c>
      <c r="K19" s="52">
        <v>2138</v>
      </c>
      <c r="L19" s="52">
        <v>2105</v>
      </c>
      <c r="M19" s="52">
        <v>18</v>
      </c>
      <c r="N19" s="52">
        <v>15</v>
      </c>
    </row>
    <row r="20" spans="1:15" ht="18" customHeight="1">
      <c r="A20" s="103"/>
      <c r="B20" s="103"/>
      <c r="C20" s="51" t="s">
        <v>186</v>
      </c>
      <c r="D20" s="51"/>
      <c r="E20" s="52">
        <v>0</v>
      </c>
      <c r="F20" s="52">
        <v>0</v>
      </c>
      <c r="G20" s="52">
        <v>55</v>
      </c>
      <c r="H20" s="52">
        <v>53</v>
      </c>
      <c r="I20" s="52">
        <v>2444</v>
      </c>
      <c r="J20" s="52">
        <v>2481</v>
      </c>
      <c r="K20" s="52">
        <v>4881</v>
      </c>
      <c r="L20" s="52">
        <v>4378</v>
      </c>
      <c r="M20" s="52">
        <v>24</v>
      </c>
      <c r="N20" s="52">
        <v>15</v>
      </c>
    </row>
    <row r="21" spans="1:15" ht="18" customHeight="1">
      <c r="A21" s="103"/>
      <c r="B21" s="103"/>
      <c r="C21" s="51" t="s">
        <v>187</v>
      </c>
      <c r="D21" s="51"/>
      <c r="E21" s="82">
        <v>0</v>
      </c>
      <c r="F21" s="82">
        <v>0</v>
      </c>
      <c r="G21" s="82">
        <v>17437</v>
      </c>
      <c r="H21" s="82">
        <v>17651</v>
      </c>
      <c r="I21" s="82">
        <v>0</v>
      </c>
      <c r="J21" s="82">
        <v>0</v>
      </c>
      <c r="K21" s="82">
        <v>0</v>
      </c>
      <c r="L21" s="82">
        <v>0</v>
      </c>
      <c r="M21" s="82">
        <v>0</v>
      </c>
      <c r="N21" s="82">
        <v>0</v>
      </c>
    </row>
    <row r="22" spans="1:15" ht="18" customHeight="1">
      <c r="A22" s="103"/>
      <c r="B22" s="103"/>
      <c r="C22" s="45" t="s">
        <v>188</v>
      </c>
      <c r="D22" s="45"/>
      <c r="E22" s="52">
        <v>5520</v>
      </c>
      <c r="F22" s="52">
        <v>2078</v>
      </c>
      <c r="G22" s="52">
        <v>17551</v>
      </c>
      <c r="H22" s="52">
        <v>17764</v>
      </c>
      <c r="I22" s="52">
        <v>2825</v>
      </c>
      <c r="J22" s="52">
        <v>2747</v>
      </c>
      <c r="K22" s="52">
        <v>7019</v>
      </c>
      <c r="L22" s="52">
        <v>6483</v>
      </c>
      <c r="M22" s="52">
        <v>42</v>
      </c>
      <c r="N22" s="52">
        <v>30</v>
      </c>
    </row>
    <row r="23" spans="1:15" ht="18" customHeight="1">
      <c r="A23" s="103"/>
      <c r="B23" s="103" t="s">
        <v>189</v>
      </c>
      <c r="C23" s="51" t="s">
        <v>190</v>
      </c>
      <c r="D23" s="51"/>
      <c r="E23" s="52">
        <v>19</v>
      </c>
      <c r="F23" s="52">
        <v>19</v>
      </c>
      <c r="G23" s="52">
        <v>16167</v>
      </c>
      <c r="H23" s="52">
        <v>17800</v>
      </c>
      <c r="I23" s="52">
        <v>61</v>
      </c>
      <c r="J23" s="52">
        <v>61</v>
      </c>
      <c r="K23" s="52">
        <v>2392</v>
      </c>
      <c r="L23" s="52">
        <v>2392</v>
      </c>
      <c r="M23" s="52">
        <v>495</v>
      </c>
      <c r="N23" s="52">
        <v>495</v>
      </c>
    </row>
    <row r="24" spans="1:15" ht="18" customHeight="1">
      <c r="A24" s="103"/>
      <c r="B24" s="103"/>
      <c r="C24" s="51" t="s">
        <v>191</v>
      </c>
      <c r="D24" s="51"/>
      <c r="E24" s="52">
        <v>0</v>
      </c>
      <c r="F24" s="52">
        <v>0</v>
      </c>
      <c r="G24" s="52">
        <v>0</v>
      </c>
      <c r="H24" s="52">
        <v>0</v>
      </c>
      <c r="I24" s="52">
        <v>13192</v>
      </c>
      <c r="J24" s="52">
        <v>13013</v>
      </c>
      <c r="K24" s="52">
        <v>1255</v>
      </c>
      <c r="L24" s="52">
        <v>1138</v>
      </c>
      <c r="M24" s="52">
        <v>-296</v>
      </c>
      <c r="N24" s="52">
        <v>-300</v>
      </c>
    </row>
    <row r="25" spans="1:15" ht="18" customHeight="1">
      <c r="A25" s="103"/>
      <c r="B25" s="103"/>
      <c r="C25" s="51" t="s">
        <v>192</v>
      </c>
      <c r="D25" s="51"/>
      <c r="E25" s="52">
        <v>723</v>
      </c>
      <c r="F25" s="52">
        <v>696</v>
      </c>
      <c r="G25" s="52">
        <v>0</v>
      </c>
      <c r="H25" s="52">
        <v>0</v>
      </c>
      <c r="I25" s="52">
        <v>0</v>
      </c>
      <c r="J25" s="52">
        <v>0</v>
      </c>
      <c r="K25" s="52">
        <v>28</v>
      </c>
      <c r="L25" s="52">
        <v>28</v>
      </c>
      <c r="M25" s="52">
        <v>0</v>
      </c>
      <c r="N25" s="52">
        <v>0</v>
      </c>
    </row>
    <row r="26" spans="1:15" ht="18" customHeight="1">
      <c r="A26" s="103"/>
      <c r="B26" s="103"/>
      <c r="C26" s="51" t="s">
        <v>193</v>
      </c>
      <c r="D26" s="51"/>
      <c r="E26" s="52">
        <v>742</v>
      </c>
      <c r="F26" s="52">
        <v>715</v>
      </c>
      <c r="G26" s="52">
        <v>16167</v>
      </c>
      <c r="H26" s="52">
        <v>17800</v>
      </c>
      <c r="I26" s="52">
        <v>13252</v>
      </c>
      <c r="J26" s="52">
        <v>13074</v>
      </c>
      <c r="K26" s="52">
        <v>3675</v>
      </c>
      <c r="L26" s="52">
        <v>3558</v>
      </c>
      <c r="M26" s="52">
        <v>199</v>
      </c>
      <c r="N26" s="52">
        <v>195</v>
      </c>
    </row>
    <row r="27" spans="1:15" ht="18" customHeight="1">
      <c r="A27" s="103"/>
      <c r="B27" s="51" t="s">
        <v>194</v>
      </c>
      <c r="C27" s="51"/>
      <c r="D27" s="51"/>
      <c r="E27" s="52">
        <v>6262</v>
      </c>
      <c r="F27" s="52">
        <v>2793</v>
      </c>
      <c r="G27" s="52">
        <v>33718</v>
      </c>
      <c r="H27" s="52">
        <v>35564</v>
      </c>
      <c r="I27" s="52">
        <v>16077</v>
      </c>
      <c r="J27" s="52">
        <v>15821</v>
      </c>
      <c r="K27" s="52">
        <v>10694</v>
      </c>
      <c r="L27" s="52">
        <v>10041</v>
      </c>
      <c r="M27" s="52">
        <v>241</v>
      </c>
      <c r="N27" s="52">
        <v>225</v>
      </c>
    </row>
    <row r="28" spans="1:15" ht="18" customHeight="1">
      <c r="A28" s="103" t="s">
        <v>195</v>
      </c>
      <c r="B28" s="103" t="s">
        <v>196</v>
      </c>
      <c r="C28" s="51" t="s">
        <v>197</v>
      </c>
      <c r="D28" s="83" t="s">
        <v>40</v>
      </c>
      <c r="E28" s="52">
        <v>1089</v>
      </c>
      <c r="F28" s="52">
        <v>796</v>
      </c>
      <c r="G28" s="52">
        <v>628</v>
      </c>
      <c r="H28" s="52">
        <v>638</v>
      </c>
      <c r="I28" s="52">
        <v>4697</v>
      </c>
      <c r="J28" s="52">
        <v>3532</v>
      </c>
      <c r="K28" s="52">
        <v>4222</v>
      </c>
      <c r="L28" s="52">
        <v>3914</v>
      </c>
      <c r="M28" s="52">
        <v>87</v>
      </c>
      <c r="N28" s="52">
        <v>85</v>
      </c>
    </row>
    <row r="29" spans="1:15" ht="18" customHeight="1">
      <c r="A29" s="103"/>
      <c r="B29" s="103"/>
      <c r="C29" s="51" t="s">
        <v>198</v>
      </c>
      <c r="D29" s="83" t="s">
        <v>41</v>
      </c>
      <c r="E29" s="52">
        <v>1049</v>
      </c>
      <c r="F29" s="52">
        <v>773</v>
      </c>
      <c r="G29" s="52">
        <v>839</v>
      </c>
      <c r="H29" s="52">
        <v>804</v>
      </c>
      <c r="I29" s="52">
        <v>4380</v>
      </c>
      <c r="J29" s="52">
        <v>3231</v>
      </c>
      <c r="K29" s="52">
        <v>4259</v>
      </c>
      <c r="L29" s="52">
        <v>4070</v>
      </c>
      <c r="M29" s="52">
        <v>84</v>
      </c>
      <c r="N29" s="52">
        <v>91</v>
      </c>
    </row>
    <row r="30" spans="1:15" ht="18" customHeight="1">
      <c r="A30" s="103"/>
      <c r="B30" s="103"/>
      <c r="C30" s="51" t="s">
        <v>199</v>
      </c>
      <c r="D30" s="83" t="s">
        <v>200</v>
      </c>
      <c r="E30" s="52">
        <v>14</v>
      </c>
      <c r="F30" s="52">
        <v>12</v>
      </c>
      <c r="G30" s="52">
        <v>77</v>
      </c>
      <c r="H30" s="52">
        <v>82</v>
      </c>
      <c r="I30" s="52">
        <v>146</v>
      </c>
      <c r="J30" s="52">
        <v>139</v>
      </c>
      <c r="K30" s="52">
        <v>0</v>
      </c>
      <c r="L30" s="52">
        <v>0</v>
      </c>
      <c r="M30" s="52">
        <v>0</v>
      </c>
      <c r="N30" s="52">
        <v>0</v>
      </c>
    </row>
    <row r="31" spans="1:15" ht="18" customHeight="1">
      <c r="A31" s="103"/>
      <c r="B31" s="103"/>
      <c r="C31" s="45" t="s">
        <v>201</v>
      </c>
      <c r="D31" s="83" t="s">
        <v>202</v>
      </c>
      <c r="E31" s="52">
        <f t="shared" ref="E31:N31" si="0">E28-E29-E30</f>
        <v>26</v>
      </c>
      <c r="F31" s="52">
        <f t="shared" si="0"/>
        <v>11</v>
      </c>
      <c r="G31" s="52">
        <f t="shared" si="0"/>
        <v>-288</v>
      </c>
      <c r="H31" s="52">
        <f t="shared" si="0"/>
        <v>-248</v>
      </c>
      <c r="I31" s="52">
        <f t="shared" si="0"/>
        <v>171</v>
      </c>
      <c r="J31" s="52">
        <f t="shared" si="0"/>
        <v>162</v>
      </c>
      <c r="K31" s="52">
        <f t="shared" si="0"/>
        <v>-37</v>
      </c>
      <c r="L31" s="52">
        <f t="shared" si="0"/>
        <v>-156</v>
      </c>
      <c r="M31" s="52">
        <f t="shared" si="0"/>
        <v>3</v>
      </c>
      <c r="N31" s="52">
        <f t="shared" si="0"/>
        <v>-6</v>
      </c>
      <c r="O31" s="7"/>
    </row>
    <row r="32" spans="1:15" ht="18" customHeight="1">
      <c r="A32" s="103"/>
      <c r="B32" s="103"/>
      <c r="C32" s="51" t="s">
        <v>203</v>
      </c>
      <c r="D32" s="83" t="s">
        <v>204</v>
      </c>
      <c r="E32" s="52">
        <v>2</v>
      </c>
      <c r="F32" s="52">
        <v>1</v>
      </c>
      <c r="G32" s="52">
        <v>290</v>
      </c>
      <c r="H32" s="52">
        <v>512</v>
      </c>
      <c r="I32" s="52">
        <v>11</v>
      </c>
      <c r="J32" s="52">
        <v>40</v>
      </c>
      <c r="K32" s="52">
        <v>34</v>
      </c>
      <c r="L32" s="52">
        <v>44</v>
      </c>
      <c r="M32" s="52">
        <v>0</v>
      </c>
      <c r="N32" s="52">
        <v>0</v>
      </c>
    </row>
    <row r="33" spans="1:14" ht="18" customHeight="1">
      <c r="A33" s="103"/>
      <c r="B33" s="103"/>
      <c r="C33" s="51" t="s">
        <v>205</v>
      </c>
      <c r="D33" s="83" t="s">
        <v>206</v>
      </c>
      <c r="E33" s="52">
        <v>0</v>
      </c>
      <c r="F33" s="52">
        <v>0</v>
      </c>
      <c r="G33" s="52">
        <v>1</v>
      </c>
      <c r="H33" s="52">
        <v>264</v>
      </c>
      <c r="I33" s="52">
        <v>12</v>
      </c>
      <c r="J33" s="52">
        <v>2</v>
      </c>
      <c r="K33" s="52">
        <v>50</v>
      </c>
      <c r="L33" s="52">
        <v>42</v>
      </c>
      <c r="M33" s="52">
        <v>0</v>
      </c>
      <c r="N33" s="52">
        <v>0</v>
      </c>
    </row>
    <row r="34" spans="1:14" ht="18" customHeight="1">
      <c r="A34" s="103"/>
      <c r="B34" s="103"/>
      <c r="C34" s="45" t="s">
        <v>207</v>
      </c>
      <c r="D34" s="83" t="s">
        <v>208</v>
      </c>
      <c r="E34" s="52">
        <f t="shared" ref="E34:N34" si="1">E31+E32-E33</f>
        <v>28</v>
      </c>
      <c r="F34" s="52">
        <f t="shared" si="1"/>
        <v>12</v>
      </c>
      <c r="G34" s="52">
        <v>0</v>
      </c>
      <c r="H34" s="52">
        <f t="shared" si="1"/>
        <v>0</v>
      </c>
      <c r="I34" s="52">
        <f t="shared" si="1"/>
        <v>170</v>
      </c>
      <c r="J34" s="52">
        <f t="shared" si="1"/>
        <v>200</v>
      </c>
      <c r="K34" s="52">
        <f t="shared" si="1"/>
        <v>-53</v>
      </c>
      <c r="L34" s="52">
        <f t="shared" si="1"/>
        <v>-154</v>
      </c>
      <c r="M34" s="52">
        <f t="shared" si="1"/>
        <v>3</v>
      </c>
      <c r="N34" s="52">
        <f t="shared" si="1"/>
        <v>-6</v>
      </c>
    </row>
    <row r="35" spans="1:14" ht="18" customHeight="1">
      <c r="A35" s="103"/>
      <c r="B35" s="103" t="s">
        <v>209</v>
      </c>
      <c r="C35" s="51" t="s">
        <v>210</v>
      </c>
      <c r="D35" s="83" t="s">
        <v>211</v>
      </c>
      <c r="E35" s="52">
        <v>0</v>
      </c>
      <c r="F35" s="52">
        <v>0</v>
      </c>
      <c r="G35" s="52">
        <v>0</v>
      </c>
      <c r="H35" s="52">
        <v>0</v>
      </c>
      <c r="I35" s="52">
        <v>9</v>
      </c>
      <c r="J35" s="52">
        <v>0</v>
      </c>
      <c r="K35" s="52">
        <v>1580</v>
      </c>
      <c r="L35" s="52">
        <v>1674</v>
      </c>
      <c r="M35" s="52">
        <v>0</v>
      </c>
      <c r="N35" s="52">
        <v>44</v>
      </c>
    </row>
    <row r="36" spans="1:14" ht="18" customHeight="1">
      <c r="A36" s="103"/>
      <c r="B36" s="103"/>
      <c r="C36" s="51" t="s">
        <v>212</v>
      </c>
      <c r="D36" s="83" t="s">
        <v>213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1395</v>
      </c>
      <c r="L36" s="52">
        <v>1541</v>
      </c>
      <c r="M36" s="52">
        <v>0</v>
      </c>
      <c r="N36" s="52">
        <v>33</v>
      </c>
    </row>
    <row r="37" spans="1:14" ht="18" customHeight="1">
      <c r="A37" s="103"/>
      <c r="B37" s="103"/>
      <c r="C37" s="51" t="s">
        <v>214</v>
      </c>
      <c r="D37" s="83" t="s">
        <v>215</v>
      </c>
      <c r="E37" s="52">
        <f t="shared" ref="E37:N37" si="2">E34+E35-E36</f>
        <v>28</v>
      </c>
      <c r="F37" s="52">
        <f t="shared" si="2"/>
        <v>12</v>
      </c>
      <c r="G37" s="52">
        <f>G34+G35-G36</f>
        <v>0</v>
      </c>
      <c r="H37" s="52">
        <f t="shared" si="2"/>
        <v>0</v>
      </c>
      <c r="I37" s="52">
        <f t="shared" si="2"/>
        <v>179</v>
      </c>
      <c r="J37" s="52">
        <f t="shared" si="2"/>
        <v>200</v>
      </c>
      <c r="K37" s="52">
        <f t="shared" si="2"/>
        <v>132</v>
      </c>
      <c r="L37" s="52">
        <f t="shared" si="2"/>
        <v>-21</v>
      </c>
      <c r="M37" s="52">
        <f t="shared" si="2"/>
        <v>3</v>
      </c>
      <c r="N37" s="52">
        <f t="shared" si="2"/>
        <v>5</v>
      </c>
    </row>
    <row r="38" spans="1:14" ht="18" customHeight="1">
      <c r="A38" s="103"/>
      <c r="B38" s="103"/>
      <c r="C38" s="51" t="s">
        <v>216</v>
      </c>
      <c r="D38" s="83" t="s">
        <v>217</v>
      </c>
      <c r="E38" s="52">
        <v>0</v>
      </c>
      <c r="F38" s="52">
        <v>0</v>
      </c>
      <c r="G38" s="52">
        <v>0</v>
      </c>
      <c r="H38" s="52">
        <v>0</v>
      </c>
      <c r="I38" s="52">
        <v>0</v>
      </c>
      <c r="J38" s="52">
        <v>0</v>
      </c>
      <c r="K38" s="52">
        <v>0</v>
      </c>
      <c r="L38" s="52">
        <v>0</v>
      </c>
      <c r="M38" s="52">
        <v>0</v>
      </c>
      <c r="N38" s="52">
        <v>0</v>
      </c>
    </row>
    <row r="39" spans="1:14" ht="18" customHeight="1">
      <c r="A39" s="103"/>
      <c r="B39" s="103"/>
      <c r="C39" s="51" t="s">
        <v>218</v>
      </c>
      <c r="D39" s="83" t="s">
        <v>219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2">
        <v>0</v>
      </c>
      <c r="M39" s="52">
        <v>0</v>
      </c>
      <c r="N39" s="52">
        <v>0</v>
      </c>
    </row>
    <row r="40" spans="1:14" ht="18" customHeight="1">
      <c r="A40" s="103"/>
      <c r="B40" s="103"/>
      <c r="C40" s="51" t="s">
        <v>220</v>
      </c>
      <c r="D40" s="83" t="s">
        <v>221</v>
      </c>
      <c r="E40" s="52">
        <v>0</v>
      </c>
      <c r="F40" s="52">
        <v>0</v>
      </c>
      <c r="G40" s="52">
        <v>0</v>
      </c>
      <c r="H40" s="52">
        <v>0</v>
      </c>
      <c r="I40" s="52">
        <v>0</v>
      </c>
      <c r="J40" s="52">
        <v>0</v>
      </c>
      <c r="K40" s="52">
        <v>14</v>
      </c>
      <c r="L40" s="52">
        <v>8</v>
      </c>
      <c r="M40" s="52">
        <v>0</v>
      </c>
      <c r="N40" s="52">
        <v>0</v>
      </c>
    </row>
    <row r="41" spans="1:14" ht="18" customHeight="1">
      <c r="A41" s="103"/>
      <c r="B41" s="103"/>
      <c r="C41" s="45" t="s">
        <v>222</v>
      </c>
      <c r="D41" s="83" t="s">
        <v>223</v>
      </c>
      <c r="E41" s="52">
        <f t="shared" ref="E41:N41" si="3">E34+E35-E36-E40</f>
        <v>28</v>
      </c>
      <c r="F41" s="52">
        <f t="shared" si="3"/>
        <v>12</v>
      </c>
      <c r="G41" s="52">
        <f t="shared" si="3"/>
        <v>0</v>
      </c>
      <c r="H41" s="52">
        <f t="shared" si="3"/>
        <v>0</v>
      </c>
      <c r="I41" s="52">
        <f t="shared" si="3"/>
        <v>179</v>
      </c>
      <c r="J41" s="52">
        <f t="shared" si="3"/>
        <v>200</v>
      </c>
      <c r="K41" s="52">
        <f t="shared" si="3"/>
        <v>118</v>
      </c>
      <c r="L41" s="52">
        <f t="shared" si="3"/>
        <v>-29</v>
      </c>
      <c r="M41" s="52">
        <f t="shared" si="3"/>
        <v>3</v>
      </c>
      <c r="N41" s="52">
        <f t="shared" si="3"/>
        <v>5</v>
      </c>
    </row>
    <row r="42" spans="1:14" ht="18" customHeight="1">
      <c r="A42" s="103"/>
      <c r="B42" s="103"/>
      <c r="C42" s="124" t="s">
        <v>224</v>
      </c>
      <c r="D42" s="124"/>
      <c r="E42" s="52">
        <f t="shared" ref="E42:N42" si="4">E37+E38-E39-E40</f>
        <v>28</v>
      </c>
      <c r="F42" s="52">
        <f t="shared" si="4"/>
        <v>12</v>
      </c>
      <c r="G42" s="52">
        <f t="shared" si="4"/>
        <v>0</v>
      </c>
      <c r="H42" s="52">
        <f t="shared" si="4"/>
        <v>0</v>
      </c>
      <c r="I42" s="52">
        <f t="shared" si="4"/>
        <v>179</v>
      </c>
      <c r="J42" s="52">
        <f t="shared" si="4"/>
        <v>200</v>
      </c>
      <c r="K42" s="52">
        <f t="shared" si="4"/>
        <v>118</v>
      </c>
      <c r="L42" s="52">
        <f t="shared" si="4"/>
        <v>-29</v>
      </c>
      <c r="M42" s="52">
        <f t="shared" si="4"/>
        <v>3</v>
      </c>
      <c r="N42" s="52">
        <f t="shared" si="4"/>
        <v>5</v>
      </c>
    </row>
    <row r="43" spans="1:14" ht="18" customHeight="1">
      <c r="A43" s="103"/>
      <c r="B43" s="103"/>
      <c r="C43" s="51" t="s">
        <v>225</v>
      </c>
      <c r="D43" s="83" t="s">
        <v>226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338</v>
      </c>
      <c r="L43" s="52">
        <v>366</v>
      </c>
      <c r="M43" s="52">
        <v>-300</v>
      </c>
      <c r="N43" s="52">
        <v>-305</v>
      </c>
    </row>
    <row r="44" spans="1:14" ht="18" customHeight="1">
      <c r="A44" s="103"/>
      <c r="B44" s="103"/>
      <c r="C44" s="45" t="s">
        <v>227</v>
      </c>
      <c r="D44" s="64" t="s">
        <v>228</v>
      </c>
      <c r="E44" s="52">
        <f t="shared" ref="E44:N44" si="5">E41+E43</f>
        <v>28</v>
      </c>
      <c r="F44" s="52">
        <f t="shared" si="5"/>
        <v>12</v>
      </c>
      <c r="G44" s="52">
        <f t="shared" si="5"/>
        <v>0</v>
      </c>
      <c r="H44" s="52">
        <f t="shared" si="5"/>
        <v>0</v>
      </c>
      <c r="I44" s="52">
        <f t="shared" si="5"/>
        <v>179</v>
      </c>
      <c r="J44" s="52">
        <f t="shared" si="5"/>
        <v>200</v>
      </c>
      <c r="K44" s="52">
        <f t="shared" si="5"/>
        <v>456</v>
      </c>
      <c r="L44" s="52">
        <f t="shared" si="5"/>
        <v>337</v>
      </c>
      <c r="M44" s="52">
        <f t="shared" si="5"/>
        <v>-297</v>
      </c>
      <c r="N44" s="52">
        <f t="shared" si="5"/>
        <v>-300</v>
      </c>
    </row>
    <row r="45" spans="1:14" ht="14.15" customHeight="1">
      <c r="A45" s="8" t="s">
        <v>229</v>
      </c>
    </row>
    <row r="46" spans="1:14" ht="14.15" customHeight="1">
      <c r="A46" s="8" t="s">
        <v>230</v>
      </c>
    </row>
    <row r="47" spans="1:14">
      <c r="A47" s="44"/>
    </row>
  </sheetData>
  <mergeCells count="15">
    <mergeCell ref="E6:F6"/>
    <mergeCell ref="G6:H6"/>
    <mergeCell ref="K6:L6"/>
    <mergeCell ref="M6:N6"/>
    <mergeCell ref="A8:A14"/>
    <mergeCell ref="B9:B14"/>
    <mergeCell ref="I6:J6"/>
    <mergeCell ref="C42:D42"/>
    <mergeCell ref="A15:A27"/>
    <mergeCell ref="B15:B18"/>
    <mergeCell ref="B19:B22"/>
    <mergeCell ref="B23:B26"/>
    <mergeCell ref="A28:A44"/>
    <mergeCell ref="B28:B34"/>
    <mergeCell ref="B35:B44"/>
  </mergeCells>
  <phoneticPr fontId="16"/>
  <pageMargins left="0.70866141732283472" right="0.23622047244094491" top="0.19685039370078741" bottom="0.23622047244094491" header="0.19685039370078741" footer="0.19685039370078741"/>
  <pageSetup paperSize="9" scale="73" orientation="landscape" r:id="rId1"/>
  <headerFooter alignWithMargins="0">
    <oddHeader>&amp;R&amp;"ｺﾞｼｯｸ,斜体"&amp;9都道府県－5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1.普通会計予算(R6-7年度)</vt:lpstr>
      <vt:lpstr>2.公営企業会計予算(R6-7年度)</vt:lpstr>
      <vt:lpstr>3.(1)普通会計決算（R4-5年度)</vt:lpstr>
      <vt:lpstr>3.(2)財政指標等（R元‐R5年度）</vt:lpstr>
      <vt:lpstr>4.公営企業会計決算（R4-5年度）</vt:lpstr>
      <vt:lpstr>5.三セク決算（R4-5年度）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2025-08-28T10:09:42Z</cp:lastPrinted>
  <dcterms:created xsi:type="dcterms:W3CDTF">1999-07-06T05:17:05Z</dcterms:created>
  <dcterms:modified xsi:type="dcterms:W3CDTF">2025-08-28T11:12:58Z</dcterms:modified>
</cp:coreProperties>
</file>