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92.168.0.241\共有\【財政状況】\令和7年度\03 HP更新\01都道府県（Excel）\"/>
    </mc:Choice>
  </mc:AlternateContent>
  <xr:revisionPtr revIDLastSave="0" documentId="13_ncr:1_{79252768-1C53-4AD0-AAE9-8BE0899F3CBA}" xr6:coauthVersionLast="47" xr6:coauthVersionMax="47" xr10:uidLastSave="{00000000-0000-0000-0000-000000000000}"/>
  <bookViews>
    <workbookView xWindow="-120" yWindow="-16320" windowWidth="29040" windowHeight="15720" tabRatio="663" xr2:uid="{00000000-000D-0000-FFFF-FFFF00000000}"/>
  </bookViews>
  <sheets>
    <sheet name="1.普通会計予算(R6-7年度)" sheetId="2" r:id="rId1"/>
    <sheet name="2.公営企業会計予算(R6-7年度)" sheetId="4" r:id="rId2"/>
    <sheet name="3.(1)普通会計決算（R4-5年度)" sheetId="5" r:id="rId3"/>
    <sheet name="3.(2)財政指標等（R元‐R5年度）" sheetId="6" r:id="rId4"/>
    <sheet name="4.公営企業会計決算（R4-5年度）" sheetId="7" r:id="rId5"/>
    <sheet name="5.三セク決算（R4-5年度）" sheetId="8" r:id="rId6"/>
  </sheets>
  <definedNames>
    <definedName name="_xlnm.Print_Area" localSheetId="0">'1.普通会計予算(R6-7年度)'!$A$1:$I$47</definedName>
    <definedName name="_xlnm.Print_Area" localSheetId="1">'2.公営企業会計予算(R6-7年度)'!$A$1:$O$49</definedName>
    <definedName name="_xlnm.Print_Area" localSheetId="2">'3.(1)普通会計決算（R4-5年度)'!$A$1:$I$47</definedName>
    <definedName name="_xlnm.Print_Area" localSheetId="3">'3.(2)財政指標等（R元‐R5年度）'!$A$1:$I$35</definedName>
    <definedName name="_xlnm.Print_Area" localSheetId="4">'4.公営企業会計決算（R4-5年度）'!$A$1:$O$49</definedName>
    <definedName name="_xlnm.Print_Area" localSheetId="5">'5.三セク決算（R4-5年度）'!$A$1:$N$46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8" l="1"/>
  <c r="N34" i="8" s="1"/>
  <c r="M31" i="8"/>
  <c r="M34" i="8" s="1"/>
  <c r="L31" i="8"/>
  <c r="L34" i="8" s="1"/>
  <c r="K31" i="8"/>
  <c r="K34" i="8" s="1"/>
  <c r="O44" i="7"/>
  <c r="N44" i="7"/>
  <c r="M44" i="7"/>
  <c r="L44" i="7"/>
  <c r="L45" i="7" s="1"/>
  <c r="K44" i="7"/>
  <c r="J44" i="7"/>
  <c r="O39" i="7"/>
  <c r="O45" i="7" s="1"/>
  <c r="N39" i="7"/>
  <c r="N45" i="7" s="1"/>
  <c r="M39" i="7"/>
  <c r="M45" i="7" s="1"/>
  <c r="L39" i="7"/>
  <c r="K39" i="7"/>
  <c r="K45" i="7" s="1"/>
  <c r="J39" i="7"/>
  <c r="J45" i="7" s="1"/>
  <c r="I23" i="6"/>
  <c r="H23" i="6"/>
  <c r="G23" i="6"/>
  <c r="F23" i="6"/>
  <c r="E23" i="6"/>
  <c r="I22" i="6"/>
  <c r="H22" i="6"/>
  <c r="G22" i="6"/>
  <c r="F22" i="6"/>
  <c r="E22" i="6"/>
  <c r="I21" i="6"/>
  <c r="H21" i="6"/>
  <c r="G21" i="6"/>
  <c r="F21" i="6"/>
  <c r="E21" i="6"/>
  <c r="I20" i="6"/>
  <c r="H20" i="6"/>
  <c r="G20" i="6"/>
  <c r="F20" i="6"/>
  <c r="E20" i="6"/>
  <c r="I19" i="6"/>
  <c r="H19" i="6"/>
  <c r="G19" i="6"/>
  <c r="F19" i="6"/>
  <c r="E19" i="6"/>
  <c r="H45" i="5"/>
  <c r="F45" i="5"/>
  <c r="G44" i="5" s="1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G27" i="5"/>
  <c r="I26" i="5"/>
  <c r="G26" i="5"/>
  <c r="I25" i="5"/>
  <c r="G25" i="5"/>
  <c r="I24" i="5"/>
  <c r="G24" i="5"/>
  <c r="I23" i="5"/>
  <c r="G23" i="5"/>
  <c r="I22" i="5"/>
  <c r="G22" i="5"/>
  <c r="I21" i="5"/>
  <c r="G21" i="5"/>
  <c r="I20" i="5"/>
  <c r="G20" i="5"/>
  <c r="I19" i="5"/>
  <c r="G19" i="5"/>
  <c r="I18" i="5"/>
  <c r="G18" i="5"/>
  <c r="I17" i="5"/>
  <c r="G17" i="5"/>
  <c r="I16" i="5"/>
  <c r="G16" i="5"/>
  <c r="I15" i="5"/>
  <c r="G15" i="5"/>
  <c r="I14" i="5"/>
  <c r="G14" i="5"/>
  <c r="I13" i="5"/>
  <c r="G13" i="5"/>
  <c r="I12" i="5"/>
  <c r="G12" i="5"/>
  <c r="I11" i="5"/>
  <c r="G11" i="5"/>
  <c r="I10" i="5"/>
  <c r="G10" i="5"/>
  <c r="I9" i="5"/>
  <c r="G9" i="5"/>
  <c r="O44" i="4"/>
  <c r="N44" i="4"/>
  <c r="M44" i="4"/>
  <c r="L44" i="4"/>
  <c r="K44" i="4"/>
  <c r="K45" i="4" s="1"/>
  <c r="J44" i="4"/>
  <c r="J45" i="4" s="1"/>
  <c r="O39" i="4"/>
  <c r="O45" i="4" s="1"/>
  <c r="N39" i="4"/>
  <c r="N45" i="4" s="1"/>
  <c r="M39" i="4"/>
  <c r="M45" i="4" s="1"/>
  <c r="L39" i="4"/>
  <c r="L45" i="4" s="1"/>
  <c r="K39" i="4"/>
  <c r="J39" i="4"/>
  <c r="H45" i="2"/>
  <c r="F45" i="2"/>
  <c r="G43" i="2" s="1"/>
  <c r="I44" i="2"/>
  <c r="G44" i="2"/>
  <c r="I43" i="2"/>
  <c r="I42" i="2"/>
  <c r="I41" i="2"/>
  <c r="I40" i="2"/>
  <c r="I39" i="2"/>
  <c r="I38" i="2"/>
  <c r="G38" i="2"/>
  <c r="I37" i="2"/>
  <c r="I36" i="2"/>
  <c r="I35" i="2"/>
  <c r="I34" i="2"/>
  <c r="I33" i="2"/>
  <c r="I32" i="2"/>
  <c r="G32" i="2"/>
  <c r="I31" i="2"/>
  <c r="I30" i="2"/>
  <c r="I29" i="2"/>
  <c r="I28" i="2"/>
  <c r="I27" i="2"/>
  <c r="G27" i="2"/>
  <c r="I26" i="2"/>
  <c r="G26" i="2"/>
  <c r="I25" i="2"/>
  <c r="G25" i="2"/>
  <c r="I24" i="2"/>
  <c r="G24" i="2"/>
  <c r="I23" i="2"/>
  <c r="G23" i="2"/>
  <c r="I22" i="2"/>
  <c r="G22" i="2"/>
  <c r="I21" i="2"/>
  <c r="G21" i="2"/>
  <c r="I20" i="2"/>
  <c r="G20" i="2"/>
  <c r="I19" i="2"/>
  <c r="G19" i="2"/>
  <c r="I18" i="2"/>
  <c r="G18" i="2"/>
  <c r="I17" i="2"/>
  <c r="G17" i="2"/>
  <c r="I16" i="2"/>
  <c r="G16" i="2"/>
  <c r="I15" i="2"/>
  <c r="G15" i="2"/>
  <c r="I14" i="2"/>
  <c r="G14" i="2"/>
  <c r="I13" i="2"/>
  <c r="G13" i="2"/>
  <c r="I12" i="2"/>
  <c r="G12" i="2"/>
  <c r="I11" i="2"/>
  <c r="G11" i="2"/>
  <c r="I10" i="2"/>
  <c r="G10" i="2"/>
  <c r="I9" i="2"/>
  <c r="G9" i="2"/>
  <c r="K37" i="8" l="1"/>
  <c r="K42" i="8" s="1"/>
  <c r="K41" i="8"/>
  <c r="K44" i="8" s="1"/>
  <c r="L41" i="8"/>
  <c r="L44" i="8" s="1"/>
  <c r="L37" i="8"/>
  <c r="L42" i="8" s="1"/>
  <c r="M41" i="8"/>
  <c r="M44" i="8" s="1"/>
  <c r="M37" i="8"/>
  <c r="M42" i="8" s="1"/>
  <c r="N37" i="8"/>
  <c r="N42" i="8" s="1"/>
  <c r="N41" i="8"/>
  <c r="N44" i="8" s="1"/>
  <c r="G40" i="5"/>
  <c r="G34" i="2"/>
  <c r="I45" i="2"/>
  <c r="G39" i="5"/>
  <c r="G45" i="5"/>
  <c r="G33" i="2"/>
  <c r="I45" i="5"/>
  <c r="G28" i="2"/>
  <c r="G41" i="5"/>
  <c r="G41" i="2"/>
  <c r="G42" i="2"/>
  <c r="G37" i="5"/>
  <c r="G34" i="5"/>
  <c r="G29" i="5"/>
  <c r="G35" i="2"/>
  <c r="G36" i="5"/>
  <c r="G30" i="2"/>
  <c r="G43" i="5"/>
  <c r="G33" i="5"/>
  <c r="G39" i="2"/>
  <c r="G28" i="5"/>
  <c r="G45" i="2"/>
  <c r="G40" i="2"/>
  <c r="G35" i="5"/>
  <c r="G29" i="2"/>
  <c r="G30" i="5"/>
  <c r="G42" i="5"/>
  <c r="G36" i="2"/>
  <c r="G31" i="5"/>
  <c r="G31" i="2"/>
  <c r="G37" i="2"/>
  <c r="G32" i="5"/>
  <c r="G38" i="5"/>
</calcChain>
</file>

<file path=xl/sharedStrings.xml><?xml version="1.0" encoding="utf-8"?>
<sst xmlns="http://schemas.openxmlformats.org/spreadsheetml/2006/main" count="441" uniqueCount="244">
  <si>
    <t>不良債務</t>
  </si>
  <si>
    <t>うち物件費</t>
  </si>
  <si>
    <t>(f/b)</t>
  </si>
  <si>
    <t>団体名</t>
  </si>
  <si>
    <t>その他</t>
    <rPh sb="2" eb="3">
      <t>タ</t>
    </rPh>
    <phoneticPr fontId="3"/>
  </si>
  <si>
    <t>うち都道府県民税</t>
  </si>
  <si>
    <t>構成比</t>
  </si>
  <si>
    <t>（単位：百万円、％）</t>
  </si>
  <si>
    <t>地方譲与税</t>
  </si>
  <si>
    <t>国庫支出金</t>
  </si>
  <si>
    <t>地方交付税</t>
  </si>
  <si>
    <t>　　法人分</t>
  </si>
  <si>
    <t>住宅供給公社</t>
    <rPh sb="0" eb="2">
      <t>ジュウタク</t>
    </rPh>
    <rPh sb="2" eb="4">
      <t>キョウキュウ</t>
    </rPh>
    <rPh sb="4" eb="6">
      <t>コウシャ</t>
    </rPh>
    <phoneticPr fontId="14"/>
  </si>
  <si>
    <t>地方税</t>
  </si>
  <si>
    <t>　　公債費</t>
  </si>
  <si>
    <t>対前年度
伸び率</t>
  </si>
  <si>
    <t>収支差引</t>
  </si>
  <si>
    <t>その他の収入</t>
  </si>
  <si>
    <t>地方債</t>
  </si>
  <si>
    <t>歳　入　合　計</t>
  </si>
  <si>
    <t>法適用企業</t>
  </si>
  <si>
    <t>資本的収入（純計） 　</t>
  </si>
  <si>
    <t>義務的経費</t>
  </si>
  <si>
    <t>うち所得割</t>
  </si>
  <si>
    <t>うち人件費</t>
  </si>
  <si>
    <t>その他の経費</t>
  </si>
  <si>
    <t>　　積立金</t>
  </si>
  <si>
    <t>累積欠損金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</si>
  <si>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</si>
  <si>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</si>
  <si>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</si>
  <si>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</si>
  <si>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3"/>
  </si>
  <si>
    <t>（注２）構成比は表内計数により計算している。</t>
  </si>
  <si>
    <t>(j=g+h-i)</t>
  </si>
  <si>
    <t>うち地方消費税</t>
  </si>
  <si>
    <t>(e)</t>
  </si>
  <si>
    <t>一人あたり後年度財政負担</t>
  </si>
  <si>
    <t>　　法人税割</t>
  </si>
  <si>
    <t>　　繰出金</t>
  </si>
  <si>
    <t>　　利子割</t>
  </si>
  <si>
    <t xml:space="preserve">    特別損失</t>
  </si>
  <si>
    <t>うち事業税</t>
  </si>
  <si>
    <t>債務負担行為（翌年度以降支出予定額）</t>
  </si>
  <si>
    <t>うち個人分</t>
  </si>
  <si>
    <t>使用料・手数料</t>
  </si>
  <si>
    <t>財産収入</t>
  </si>
  <si>
    <t>　　扶助費</t>
  </si>
  <si>
    <t>決算額</t>
  </si>
  <si>
    <t>　　維持補修費</t>
  </si>
  <si>
    <t>静岡県</t>
    <rPh sb="0" eb="3">
      <t>シズオカケン</t>
    </rPh>
    <phoneticPr fontId="3"/>
  </si>
  <si>
    <t>　　補助費等</t>
  </si>
  <si>
    <t>５.第三セクター(公社・株式会社形態の三セク)の状況</t>
  </si>
  <si>
    <t>後年度財政負担の一般財源総額比</t>
  </si>
  <si>
    <t>　　投資・出資・貸付金</t>
  </si>
  <si>
    <t>　　単独事業</t>
  </si>
  <si>
    <t>固定負債</t>
  </si>
  <si>
    <t>うち経常費用</t>
  </si>
  <si>
    <t>うち災害復旧事業費</t>
  </si>
  <si>
    <t>資本</t>
    <rPh sb="0" eb="2">
      <t>シホン</t>
    </rPh>
    <phoneticPr fontId="3"/>
  </si>
  <si>
    <t>　　失業対策事業費</t>
  </si>
  <si>
    <t>資本的収入</t>
  </si>
  <si>
    <t>(a)</t>
  </si>
  <si>
    <t>うち料金収入</t>
  </si>
  <si>
    <t>　　　　　　（単位：百万円）</t>
  </si>
  <si>
    <t>(b)</t>
  </si>
  <si>
    <t>(c)</t>
  </si>
  <si>
    <t>(d)</t>
  </si>
  <si>
    <t>2.公営企業会計の状況</t>
  </si>
  <si>
    <t>(f)</t>
  </si>
  <si>
    <t>総収益</t>
  </si>
  <si>
    <t>うち経常収益</t>
  </si>
  <si>
    <t xml:space="preserve">純損益   </t>
  </si>
  <si>
    <t xml:space="preserve">    特別利益</t>
  </si>
  <si>
    <t>総費用</t>
  </si>
  <si>
    <t>(令和５年度決算額）</t>
  </si>
  <si>
    <t xml:space="preserve">経常損益 </t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</si>
  <si>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3"/>
  </si>
  <si>
    <t xml:space="preserve">特別損益 </t>
  </si>
  <si>
    <t>うち企業債</t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</si>
  <si>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14"/>
  </si>
  <si>
    <t>資本的支出</t>
  </si>
  <si>
    <t>　</t>
  </si>
  <si>
    <t>うち企業債償還金</t>
  </si>
  <si>
    <t>営業外収益</t>
  </si>
  <si>
    <t>資本的収入が資本的支出に</t>
  </si>
  <si>
    <t xml:space="preserve">不足する額の補てん財源　 </t>
  </si>
  <si>
    <t>法非適用企業</t>
  </si>
  <si>
    <t>うち営業収益</t>
  </si>
  <si>
    <t>(g、人)</t>
    <rPh sb="3" eb="4">
      <t>ニン</t>
    </rPh>
    <phoneticPr fontId="14"/>
  </si>
  <si>
    <t>うち営業外収益</t>
  </si>
  <si>
    <t>うち営業費用</t>
  </si>
  <si>
    <t>　　営業外費用</t>
  </si>
  <si>
    <t>(e/b)</t>
  </si>
  <si>
    <t>資本的収入　</t>
  </si>
  <si>
    <t>うち地方債</t>
  </si>
  <si>
    <t>損益計算書</t>
    <rPh sb="0" eb="2">
      <t>ソンエキ</t>
    </rPh>
    <rPh sb="2" eb="5">
      <t>ケイサンショ</t>
    </rPh>
    <phoneticPr fontId="14"/>
  </si>
  <si>
    <t>うち地方債償還金</t>
  </si>
  <si>
    <t>収支再差引</t>
  </si>
  <si>
    <t>積立金</t>
  </si>
  <si>
    <t>形式収支</t>
  </si>
  <si>
    <t>清水港等港湾整備事業特別会計（港湾整備事業）</t>
    <rPh sb="15" eb="17">
      <t>コウワン</t>
    </rPh>
    <rPh sb="17" eb="19">
      <t>セイビ</t>
    </rPh>
    <rPh sb="19" eb="21">
      <t>ジギョウ</t>
    </rPh>
    <phoneticPr fontId="14"/>
  </si>
  <si>
    <t>実質収支</t>
  </si>
  <si>
    <t>(a-d)</t>
  </si>
  <si>
    <t>損益収支</t>
    <rPh sb="0" eb="2">
      <t>ソンエキ</t>
    </rPh>
    <rPh sb="2" eb="4">
      <t>シュウシ</t>
    </rPh>
    <phoneticPr fontId="3"/>
  </si>
  <si>
    <t>資本収支</t>
    <rPh sb="0" eb="2">
      <t>シホン</t>
    </rPh>
    <rPh sb="2" eb="4">
      <t>シュウシ</t>
    </rPh>
    <phoneticPr fontId="3"/>
  </si>
  <si>
    <t>収益的収支</t>
    <rPh sb="0" eb="3">
      <t>シュウエキテキ</t>
    </rPh>
    <rPh sb="3" eb="5">
      <t>シュウシ</t>
    </rPh>
    <phoneticPr fontId="3"/>
  </si>
  <si>
    <t>1.普通会計の状況</t>
    <rPh sb="2" eb="4">
      <t>フツウ</t>
    </rPh>
    <rPh sb="4" eb="6">
      <t>カイケイ</t>
    </rPh>
    <phoneticPr fontId="3"/>
  </si>
  <si>
    <t>資本的収支</t>
    <rPh sb="0" eb="2">
      <t>シホン</t>
    </rPh>
    <rPh sb="2" eb="3">
      <t>テキ</t>
    </rPh>
    <rPh sb="3" eb="5">
      <t>シュウシ</t>
    </rPh>
    <phoneticPr fontId="3"/>
  </si>
  <si>
    <t>令和４年度</t>
    <rPh sb="3" eb="5">
      <t>ネンド</t>
    </rPh>
    <phoneticPr fontId="14"/>
  </si>
  <si>
    <t>令和４年度</t>
    <rPh sb="3" eb="5">
      <t>ネンド</t>
    </rPh>
    <phoneticPr fontId="16"/>
  </si>
  <si>
    <t>歳　　　出</t>
    <rPh sb="0" eb="1">
      <t>トシ</t>
    </rPh>
    <rPh sb="4" eb="5">
      <t>デ</t>
    </rPh>
    <phoneticPr fontId="3"/>
  </si>
  <si>
    <t>歳　　　入</t>
    <rPh sb="0" eb="1">
      <t>トシ</t>
    </rPh>
    <rPh sb="4" eb="5">
      <t>イ</t>
    </rPh>
    <phoneticPr fontId="3"/>
  </si>
  <si>
    <t>予算額</t>
    <rPh sb="0" eb="2">
      <t>ヨサン</t>
    </rPh>
    <rPh sb="2" eb="3">
      <t>ガク</t>
    </rPh>
    <phoneticPr fontId="3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</si>
  <si>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3"/>
  </si>
  <si>
    <t>うち不動産取得税</t>
  </si>
  <si>
    <t>うち固定資産税</t>
  </si>
  <si>
    <t xml:space="preserve"> </t>
  </si>
  <si>
    <t>(b-e)</t>
  </si>
  <si>
    <t>(c-f)</t>
  </si>
  <si>
    <t>(g)</t>
  </si>
  <si>
    <t>(h)</t>
  </si>
  <si>
    <t>差引不足額 (▲)</t>
  </si>
  <si>
    <t>(i=g-h)</t>
  </si>
  <si>
    <t>(j)</t>
  </si>
  <si>
    <t>特定準備金取崩</t>
    <rPh sb="0" eb="2">
      <t>トクテイ</t>
    </rPh>
    <rPh sb="2" eb="5">
      <t>ジュンビキン</t>
    </rPh>
    <rPh sb="5" eb="7">
      <t>トリクズシ</t>
    </rPh>
    <phoneticPr fontId="14"/>
  </si>
  <si>
    <t>補てん財源不足額(▲)</t>
  </si>
  <si>
    <t>(i+j)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</si>
  <si>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3"/>
  </si>
  <si>
    <t xml:space="preserve">歳入総額    </t>
  </si>
  <si>
    <t>(c=a-b)</t>
  </si>
  <si>
    <t>予算額</t>
  </si>
  <si>
    <t>(f=d-e)</t>
  </si>
  <si>
    <t>(g=c+f)</t>
  </si>
  <si>
    <t>（注）原則として表示単位未満を四捨五入して端数調整していないため、合計等と一致しない場合がある。</t>
  </si>
  <si>
    <t>３.普通会計の状況</t>
  </si>
  <si>
    <t>（2）最近の普通会計決算及び財政指標等の状況</t>
  </si>
  <si>
    <t>(単位:百万円、％)</t>
  </si>
  <si>
    <r>
      <t>（注1）令和元年度は平成27年度国勢調査、令和</t>
    </r>
    <r>
      <rPr>
        <sz val="11"/>
        <rFont val="Meiryo UI"/>
        <family val="3"/>
        <charset val="128"/>
      </rPr>
      <t>2年度～令和5年度は令和2年度国勢調査</t>
    </r>
    <r>
      <rPr>
        <sz val="11"/>
        <rFont val="明朝"/>
      </rPr>
      <t>を基に計上している。</t>
    </r>
    <rPh sb="4" eb="6">
      <t>レイワ</t>
    </rPh>
    <rPh sb="6" eb="8">
      <t>ガンネン</t>
    </rPh>
    <rPh sb="8" eb="9">
      <t>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3"/>
  </si>
  <si>
    <t>区分</t>
  </si>
  <si>
    <t>うち一般財源総額</t>
  </si>
  <si>
    <t>歳出総額</t>
  </si>
  <si>
    <t>繰延資産</t>
  </si>
  <si>
    <t>歳入歳出差引</t>
  </si>
  <si>
    <t>翌年度への繰越財源</t>
  </si>
  <si>
    <t>剰余金</t>
  </si>
  <si>
    <t>単年度収支</t>
    <rPh sb="0" eb="3">
      <t>タンネンド</t>
    </rPh>
    <rPh sb="3" eb="5">
      <t>シュウシ</t>
    </rPh>
    <phoneticPr fontId="14"/>
  </si>
  <si>
    <t>繰上償還金</t>
    <rPh sb="0" eb="2">
      <t>クリア</t>
    </rPh>
    <rPh sb="2" eb="5">
      <t>ショウカンキン</t>
    </rPh>
    <phoneticPr fontId="14"/>
  </si>
  <si>
    <t>実質単年度収支</t>
    <rPh sb="0" eb="2">
      <t>ジッシツ</t>
    </rPh>
    <phoneticPr fontId="14"/>
  </si>
  <si>
    <t>積立金現在高</t>
  </si>
  <si>
    <t>地方債現在高</t>
  </si>
  <si>
    <t>後年度財政負担</t>
  </si>
  <si>
    <t>(f=d+e-c)</t>
  </si>
  <si>
    <t>地方債現在高の一般財源総額比</t>
  </si>
  <si>
    <t>一人あたり地方債現在高</t>
  </si>
  <si>
    <t>(e/g、円)</t>
    <rPh sb="5" eb="6">
      <t>エン</t>
    </rPh>
    <phoneticPr fontId="14"/>
  </si>
  <si>
    <t>(f/g、円)</t>
    <rPh sb="5" eb="6">
      <t>エン</t>
    </rPh>
    <phoneticPr fontId="14"/>
  </si>
  <si>
    <t>人口　（注 1）</t>
    <rPh sb="4" eb="5">
      <t>チュウ</t>
    </rPh>
    <phoneticPr fontId="3"/>
  </si>
  <si>
    <t xml:space="preserve">標準財政規模  </t>
  </si>
  <si>
    <t>流動資産</t>
  </si>
  <si>
    <t>財政力指数</t>
  </si>
  <si>
    <t>実質収支比率</t>
  </si>
  <si>
    <t>民間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</si>
  <si>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</si>
  <si>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</si>
  <si>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3"/>
  </si>
  <si>
    <t>実質赤字比率</t>
    <rPh sb="0" eb="2">
      <t>ジッシツ</t>
    </rPh>
    <rPh sb="2" eb="4">
      <t>アカジ</t>
    </rPh>
    <rPh sb="4" eb="6">
      <t>ヒリツ</t>
    </rPh>
    <phoneticPr fontId="14"/>
  </si>
  <si>
    <t>令和４年度</t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</si>
  <si>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14"/>
  </si>
  <si>
    <t>出資団体数</t>
  </si>
  <si>
    <t>将来負担比率</t>
    <rPh sb="0" eb="2">
      <t>ショウライ</t>
    </rPh>
    <rPh sb="2" eb="4">
      <t>フタン</t>
    </rPh>
    <rPh sb="4" eb="6">
      <t>ヒリツ</t>
    </rPh>
    <phoneticPr fontId="14"/>
  </si>
  <si>
    <t>４.公営企業会計の状況</t>
  </si>
  <si>
    <t>　（単位：百万円）</t>
  </si>
  <si>
    <t>出資状況</t>
    <rPh sb="0" eb="2">
      <t>シュッシ</t>
    </rPh>
    <rPh sb="2" eb="4">
      <t>ジョウキョウ</t>
    </rPh>
    <phoneticPr fontId="14"/>
  </si>
  <si>
    <t>出資金額</t>
    <rPh sb="0" eb="2">
      <t>シュッシ</t>
    </rPh>
    <rPh sb="2" eb="4">
      <t>キンガク</t>
    </rPh>
    <phoneticPr fontId="3"/>
  </si>
  <si>
    <t>総額</t>
  </si>
  <si>
    <t>営業外費用</t>
  </si>
  <si>
    <t>当該団体</t>
  </si>
  <si>
    <t>(d=a-b-c)</t>
  </si>
  <si>
    <t>その他団体</t>
  </si>
  <si>
    <t>国</t>
  </si>
  <si>
    <t>その他</t>
  </si>
  <si>
    <t>貸借対照表</t>
  </si>
  <si>
    <t>資産</t>
    <rPh sb="0" eb="2">
      <t>シサン</t>
    </rPh>
    <phoneticPr fontId="3"/>
  </si>
  <si>
    <t>固定資産</t>
  </si>
  <si>
    <t>資産合計</t>
  </si>
  <si>
    <t>負債</t>
    <rPh sb="0" eb="2">
      <t>フサイ</t>
    </rPh>
    <phoneticPr fontId="3"/>
  </si>
  <si>
    <t>流動負債</t>
  </si>
  <si>
    <t>特別法上の引当金等</t>
  </si>
  <si>
    <t>負債合計</t>
  </si>
  <si>
    <t>営業費用</t>
  </si>
  <si>
    <t>資本金</t>
  </si>
  <si>
    <t>法定準備金</t>
  </si>
  <si>
    <t>清水港等港湾整備事業特別会計（地域開発事業（臨海））</t>
    <rPh sb="15" eb="17">
      <t>チイキ</t>
    </rPh>
    <rPh sb="17" eb="19">
      <t>カイハツ</t>
    </rPh>
    <rPh sb="19" eb="21">
      <t>ジギョウ</t>
    </rPh>
    <rPh sb="22" eb="24">
      <t>リンカイ</t>
    </rPh>
    <phoneticPr fontId="14"/>
  </si>
  <si>
    <t>資本合計</t>
  </si>
  <si>
    <t>静岡県立静岡がんセンター事業</t>
    <rPh sb="0" eb="2">
      <t>シズオカ</t>
    </rPh>
    <rPh sb="2" eb="4">
      <t>ケンリツ</t>
    </rPh>
    <rPh sb="4" eb="6">
      <t>シズオカ</t>
    </rPh>
    <rPh sb="12" eb="14">
      <t>ジギョウ</t>
    </rPh>
    <phoneticPr fontId="17"/>
  </si>
  <si>
    <t>負債・資本合計</t>
  </si>
  <si>
    <t>事業・経常損益</t>
    <rPh sb="0" eb="2">
      <t>ジギョウ</t>
    </rPh>
    <rPh sb="3" eb="5">
      <t>ケイジョウ</t>
    </rPh>
    <rPh sb="5" eb="7">
      <t>ソンエキ</t>
    </rPh>
    <phoneticPr fontId="3"/>
  </si>
  <si>
    <t>営業収益</t>
  </si>
  <si>
    <t>一般管理費</t>
    <rPh sb="0" eb="2">
      <t>イッパン</t>
    </rPh>
    <rPh sb="2" eb="5">
      <t>カンリヒ</t>
    </rPh>
    <phoneticPr fontId="14"/>
  </si>
  <si>
    <t xml:space="preserve">営業利益          </t>
  </si>
  <si>
    <t xml:space="preserve">経常利益      </t>
  </si>
  <si>
    <t>(g=d+e-f)</t>
  </si>
  <si>
    <t>特別損失</t>
    <rPh sb="0" eb="2">
      <t>トクベツ</t>
    </rPh>
    <rPh sb="2" eb="4">
      <t>ソンシツ</t>
    </rPh>
    <phoneticPr fontId="3"/>
  </si>
  <si>
    <t>特別利益</t>
  </si>
  <si>
    <t>特別損失</t>
  </si>
  <si>
    <t>令和７年度</t>
    <rPh sb="3" eb="5">
      <t>ネンド</t>
    </rPh>
    <phoneticPr fontId="14"/>
  </si>
  <si>
    <t>(i)</t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</si>
  <si>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14"/>
  </si>
  <si>
    <t>(k)</t>
  </si>
  <si>
    <t>特定準備金繰入</t>
    <rPh sb="0" eb="2">
      <t>トクテイ</t>
    </rPh>
    <rPh sb="2" eb="5">
      <t>ジュンビキン</t>
    </rPh>
    <rPh sb="5" eb="7">
      <t>クリイレ</t>
    </rPh>
    <phoneticPr fontId="14"/>
  </si>
  <si>
    <t>(l)</t>
  </si>
  <si>
    <t>法人税等</t>
  </si>
  <si>
    <t>(m)</t>
  </si>
  <si>
    <t xml:space="preserve">当期利益  </t>
  </si>
  <si>
    <t>(ｎ=g+h-i-m)</t>
  </si>
  <si>
    <t>静岡県土地開発公社</t>
  </si>
  <si>
    <t>地域振興整備事業</t>
    <rPh sb="0" eb="2">
      <t>チイキ</t>
    </rPh>
    <rPh sb="2" eb="4">
      <t>シンコウ</t>
    </rPh>
    <rPh sb="4" eb="6">
      <t>セイビ</t>
    </rPh>
    <rPh sb="6" eb="8">
      <t>ジギョウ</t>
    </rPh>
    <phoneticPr fontId="14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</si>
  <si>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14"/>
  </si>
  <si>
    <t>前期繰越利益</t>
  </si>
  <si>
    <t>(o)</t>
  </si>
  <si>
    <t xml:space="preserve">当期未処分利益    </t>
  </si>
  <si>
    <t>(p=n+o)</t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</si>
  <si>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14"/>
  </si>
  <si>
    <t>（注２）原則として表示単位未満を四捨五入して端数調整していないため、合計等と一致しない場合がある。</t>
  </si>
  <si>
    <t>元年度</t>
    <rPh sb="0" eb="1">
      <t>ガン</t>
    </rPh>
    <rPh sb="1" eb="3">
      <t>ネンド</t>
    </rPh>
    <phoneticPr fontId="14"/>
  </si>
  <si>
    <t>２年度</t>
    <rPh sb="1" eb="3">
      <t>ネンド</t>
    </rPh>
    <phoneticPr fontId="14"/>
  </si>
  <si>
    <t>(令和７年度予算ﾍﾞｰｽ）</t>
    <rPh sb="6" eb="8">
      <t>ヨサン</t>
    </rPh>
    <phoneticPr fontId="14"/>
  </si>
  <si>
    <t>令和５年度</t>
    <rPh sb="3" eb="5">
      <t>ネンド</t>
    </rPh>
    <phoneticPr fontId="14"/>
  </si>
  <si>
    <t>令和５年度</t>
    <rPh sb="3" eb="5">
      <t>ネンド</t>
    </rPh>
    <phoneticPr fontId="16"/>
  </si>
  <si>
    <t>３年度</t>
    <rPh sb="1" eb="3">
      <t>ネンド</t>
    </rPh>
    <phoneticPr fontId="14"/>
  </si>
  <si>
    <t>令和６年度</t>
    <rPh sb="3" eb="5">
      <t>ネンド</t>
    </rPh>
    <phoneticPr fontId="14"/>
  </si>
  <si>
    <t>令和６年度</t>
    <rPh sb="3" eb="5">
      <t>ネンド</t>
    </rPh>
    <phoneticPr fontId="16"/>
  </si>
  <si>
    <t>５年度</t>
    <rPh sb="1" eb="3">
      <t>ネンド</t>
    </rPh>
    <phoneticPr fontId="14"/>
  </si>
  <si>
    <t>４年度</t>
    <rPh sb="1" eb="3">
      <t>ネンド</t>
    </rPh>
    <phoneticPr fontId="14"/>
  </si>
  <si>
    <t>令和７年度</t>
  </si>
  <si>
    <t>（1）令和５年度普通会計決算の状況</t>
  </si>
  <si>
    <t>(令和５年度決算ﾍﾞｰｽ）</t>
  </si>
  <si>
    <t>静岡県道路公社</t>
    <rPh sb="0" eb="3">
      <t>シズオカケン</t>
    </rPh>
    <rPh sb="3" eb="5">
      <t>ドウロ</t>
    </rPh>
    <rPh sb="5" eb="7">
      <t>コウシャ</t>
    </rPh>
    <phoneticPr fontId="14"/>
  </si>
  <si>
    <t>令和５年度</t>
  </si>
  <si>
    <t>流域下水道事業会計</t>
    <rPh sb="0" eb="2">
      <t>リュウイキ</t>
    </rPh>
    <rPh sb="2" eb="5">
      <t>ゲスイドウ</t>
    </rPh>
    <rPh sb="5" eb="7">
      <t>ジギョウ</t>
    </rPh>
    <rPh sb="7" eb="9">
      <t>カイケイ</t>
    </rPh>
    <phoneticPr fontId="3"/>
  </si>
  <si>
    <t>水道事業</t>
    <rPh sb="0" eb="2">
      <t>スイドウ</t>
    </rPh>
    <rPh sb="2" eb="4">
      <t>ジギョウ</t>
    </rPh>
    <phoneticPr fontId="14"/>
  </si>
  <si>
    <t>工業用水道事業</t>
    <rPh sb="0" eb="5">
      <t>コウギョウヨウスイドウ</t>
    </rPh>
    <rPh sb="5" eb="7">
      <t>ジギョウ</t>
    </rPh>
    <phoneticPr fontId="14"/>
  </si>
  <si>
    <t>静岡県</t>
    <rPh sb="0" eb="3">
      <t>シズオカケン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</si>
</sst>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_ * #,##0_ ;_ * &quot;▲ &quot;#,##0_ ;_ * &quot;－&quot;_ ;_ @_ "/>
    <numFmt numFmtId="177" formatCode="_ * #,##0.0_ ;_ * &quot;▲ &quot;#,##0.0_ ;_ * &quot;－&quot;_ ;_ @_ "/>
    <numFmt numFmtId="178" formatCode="#,##0.0;&quot;▲ &quot;#,##0.0"/>
    <numFmt numFmtId="179" formatCode="#,##0;[Red]&quot;△&quot;#,##0"/>
    <numFmt numFmtId="180" formatCode="#,##0;&quot;△ &quot;#,##0"/>
    <numFmt numFmtId="181" formatCode="_ * #,##0.00_ ;_ * &quot;▲ &quot;#,##0.00_ ;_ * &quot;－&quot;_ ;_ @_ "/>
    <numFmt numFmtId="182" formatCode="_ * #,##0.000_ ;_ * &quot;▲ &quot;#,##0.000_ ;_ * &quot;－&quot;_ ;_ @_ "/>
  </numFmts>
  <fonts count="20">
    <font>
      <sz val="11"/>
      <name val="明朝"/>
      <family val="1"/>
    </font>
    <font>
      <sz val="11"/>
      <name val="ＭＳ Ｐゴシック"/>
      <family val="3"/>
    </font>
    <font>
      <sz val="11"/>
      <name val="明朝"/>
      <family val="1"/>
    </font>
    <font>
      <sz val="6"/>
      <name val="ＭＳ Ｐ明朝"/>
      <family val="1"/>
    </font>
    <font>
      <b/>
      <sz val="12"/>
      <name val="明朝"/>
      <family val="1"/>
    </font>
    <font>
      <b/>
      <sz val="12"/>
      <name val="ｺﾞｼｯｸ"/>
      <family val="3"/>
    </font>
    <font>
      <sz val="11"/>
      <name val="ＭＳ ゴシック"/>
      <family val="3"/>
    </font>
    <font>
      <sz val="10"/>
      <name val="明朝"/>
      <family val="1"/>
    </font>
    <font>
      <sz val="9"/>
      <name val="明朝"/>
      <family val="1"/>
    </font>
    <font>
      <u/>
      <sz val="11"/>
      <name val="明朝"/>
      <family val="1"/>
    </font>
    <font>
      <b/>
      <sz val="12"/>
      <name val="ＭＳ ゴシック"/>
      <family val="3"/>
    </font>
    <font>
      <sz val="11"/>
      <name val="ｺﾞｼｯｸ"/>
      <family val="3"/>
    </font>
    <font>
      <sz val="11"/>
      <name val="ＭＳ 明朝"/>
      <family val="1"/>
    </font>
    <font>
      <b/>
      <sz val="11"/>
      <name val="明朝"/>
      <family val="1"/>
    </font>
    <font>
      <sz val="6"/>
      <name val="明朝"/>
      <family val="1"/>
    </font>
    <font>
      <sz val="8"/>
      <name val="明朝"/>
      <family val="1"/>
    </font>
    <font>
      <sz val="6"/>
      <name val="明朝"/>
      <family val="1"/>
    </font>
    <font>
      <sz val="6"/>
      <name val="ＭＳ Ｐ明朝"/>
      <family val="1"/>
    </font>
    <font>
      <sz val="11"/>
      <name val="Meiryo UI"/>
      <family val="3"/>
      <charset val="128"/>
    </font>
    <font>
      <sz val="11"/>
      <name val="明朝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38" fontId="2" fillId="0" borderId="0" applyFont="0" applyFill="0" applyBorder="0" applyAlignment="0" applyProtection="0"/>
  </cellStyleXfs>
  <cellXfs count="94">
    <xf numFmtId="0" fontId="0" fillId="0" borderId="0" xfId="0"/>
    <xf numFmtId="41" fontId="0" fillId="0" borderId="0" xfId="0" applyNumberFormat="1" applyAlignment="1">
      <alignment vertical="center"/>
    </xf>
    <xf numFmtId="41" fontId="4" fillId="0" borderId="1" xfId="0" applyNumberFormat="1" applyFont="1" applyBorder="1" applyAlignment="1">
      <alignment horizontal="centerContinuous" vertical="center"/>
    </xf>
    <xf numFmtId="41" fontId="5" fillId="0" borderId="0" xfId="0" applyNumberFormat="1" applyFont="1" applyAlignment="1">
      <alignment vertical="center"/>
    </xf>
    <xf numFmtId="41" fontId="6" fillId="0" borderId="0" xfId="0" applyNumberFormat="1" applyFont="1" applyAlignment="1">
      <alignment horizontal="left" vertical="center"/>
    </xf>
    <xf numFmtId="41" fontId="4" fillId="0" borderId="2" xfId="0" applyNumberFormat="1" applyFont="1" applyBorder="1" applyAlignment="1">
      <alignment vertical="center"/>
    </xf>
    <xf numFmtId="41" fontId="4" fillId="0" borderId="0" xfId="0" applyNumberFormat="1" applyFont="1" applyAlignment="1">
      <alignment vertical="center"/>
    </xf>
    <xf numFmtId="41" fontId="0" fillId="0" borderId="3" xfId="0" applyNumberFormat="1" applyBorder="1" applyAlignment="1">
      <alignment horizontal="centerContinuous" vertical="center"/>
    </xf>
    <xf numFmtId="41" fontId="7" fillId="0" borderId="0" xfId="0" applyNumberFormat="1" applyFont="1" applyAlignment="1">
      <alignment vertical="center"/>
    </xf>
    <xf numFmtId="41" fontId="7" fillId="0" borderId="0" xfId="0" applyNumberFormat="1" applyFont="1" applyAlignment="1">
      <alignment horizontal="left" vertical="center"/>
    </xf>
    <xf numFmtId="41" fontId="0" fillId="0" borderId="5" xfId="0" applyNumberFormat="1" applyBorder="1" applyAlignment="1">
      <alignment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6" xfId="0" applyNumberFormat="1" applyBorder="1" applyAlignment="1">
      <alignment horizontal="left" vertical="center"/>
    </xf>
    <xf numFmtId="41" fontId="0" fillId="0" borderId="7" xfId="0" applyNumberFormat="1" applyBorder="1" applyAlignment="1">
      <alignment vertical="center"/>
    </xf>
    <xf numFmtId="41" fontId="0" fillId="0" borderId="8" xfId="0" applyNumberFormat="1" applyBorder="1" applyAlignment="1">
      <alignment vertical="center"/>
    </xf>
    <xf numFmtId="41" fontId="0" fillId="0" borderId="4" xfId="0" applyNumberFormat="1" applyBorder="1" applyAlignment="1">
      <alignment horizontal="left" vertical="center"/>
    </xf>
    <xf numFmtId="41" fontId="0" fillId="0" borderId="4" xfId="0" applyNumberFormat="1" applyBorder="1" applyAlignment="1">
      <alignment vertical="center"/>
    </xf>
    <xf numFmtId="41" fontId="0" fillId="0" borderId="9" xfId="0" applyNumberFormat="1" applyBorder="1" applyAlignment="1">
      <alignment horizontal="left" vertical="center"/>
    </xf>
    <xf numFmtId="41" fontId="0" fillId="0" borderId="10" xfId="0" applyNumberFormat="1" applyBorder="1" applyAlignment="1">
      <alignment vertical="center"/>
    </xf>
    <xf numFmtId="0" fontId="4" fillId="0" borderId="1" xfId="0" applyFont="1" applyBorder="1" applyAlignment="1">
      <alignment horizontal="distributed" vertical="center" justifyLastLine="1"/>
    </xf>
    <xf numFmtId="41" fontId="0" fillId="0" borderId="9" xfId="0" applyNumberFormat="1" applyBorder="1" applyAlignment="1">
      <alignment vertical="center"/>
    </xf>
    <xf numFmtId="41" fontId="0" fillId="0" borderId="10" xfId="0" applyNumberFormat="1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41" fontId="8" fillId="0" borderId="4" xfId="0" applyNumberFormat="1" applyFont="1" applyBorder="1" applyAlignment="1">
      <alignment vertical="center"/>
    </xf>
    <xf numFmtId="41" fontId="9" fillId="0" borderId="0" xfId="0" applyNumberFormat="1" applyFont="1" applyAlignment="1">
      <alignment vertical="center"/>
    </xf>
    <xf numFmtId="0" fontId="0" fillId="0" borderId="4" xfId="0" applyBorder="1" applyAlignment="1">
      <alignment horizontal="centerContinuous" vertical="center"/>
    </xf>
    <xf numFmtId="0" fontId="0" fillId="0" borderId="4" xfId="0" applyBorder="1" applyAlignment="1">
      <alignment horizontal="center" vertical="center"/>
    </xf>
    <xf numFmtId="176" fontId="0" fillId="0" borderId="4" xfId="3" applyNumberFormat="1" applyFont="1" applyBorder="1" applyAlignment="1">
      <alignment vertical="center"/>
    </xf>
    <xf numFmtId="177" fontId="0" fillId="0" borderId="4" xfId="3" applyNumberFormat="1" applyFont="1" applyBorder="1" applyAlignment="1">
      <alignment vertical="center"/>
    </xf>
    <xf numFmtId="41" fontId="0" fillId="0" borderId="0" xfId="0" quotePrefix="1" applyNumberFormat="1" applyAlignment="1">
      <alignment vertical="center"/>
    </xf>
    <xf numFmtId="41" fontId="0" fillId="0" borderId="0" xfId="0" applyNumberFormat="1" applyAlignment="1">
      <alignment horizontal="right" vertical="center"/>
    </xf>
    <xf numFmtId="0" fontId="0" fillId="0" borderId="4" xfId="0" applyBorder="1" applyAlignment="1">
      <alignment horizontal="centerContinuous" vertical="center" wrapText="1"/>
    </xf>
    <xf numFmtId="178" fontId="0" fillId="0" borderId="0" xfId="0" applyNumberFormat="1" applyAlignment="1">
      <alignment vertical="center"/>
    </xf>
    <xf numFmtId="41" fontId="1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/>
    </xf>
    <xf numFmtId="41" fontId="10" fillId="0" borderId="0" xfId="0" applyNumberFormat="1" applyFont="1" applyAlignment="1">
      <alignment horizontal="left" vertical="center"/>
    </xf>
    <xf numFmtId="41" fontId="0" fillId="0" borderId="1" xfId="0" applyNumberFormat="1" applyBorder="1" applyAlignment="1">
      <alignment horizontal="left" vertical="center"/>
    </xf>
    <xf numFmtId="0" fontId="4" fillId="0" borderId="1" xfId="0" applyFont="1" applyBorder="1" applyAlignment="1">
      <alignment horizontal="distributed" vertical="center"/>
    </xf>
    <xf numFmtId="41" fontId="0" fillId="0" borderId="8" xfId="0" applyNumberFormat="1" applyBorder="1" applyAlignment="1">
      <alignment horizontal="left" vertical="center"/>
    </xf>
    <xf numFmtId="0" fontId="13" fillId="0" borderId="1" xfId="0" applyFont="1" applyBorder="1" applyAlignment="1">
      <alignment horizontal="distributed" vertical="center" justifyLastLine="1"/>
    </xf>
    <xf numFmtId="41" fontId="13" fillId="0" borderId="0" xfId="0" applyNumberFormat="1" applyFont="1" applyAlignment="1">
      <alignment horizontal="distributed" vertical="center"/>
    </xf>
    <xf numFmtId="41" fontId="0" fillId="0" borderId="4" xfId="0" applyNumberFormat="1" applyBorder="1" applyAlignment="1">
      <alignment horizontal="right" vertical="center"/>
    </xf>
    <xf numFmtId="176" fontId="0" fillId="0" borderId="4" xfId="3" quotePrefix="1" applyNumberFormat="1" applyFont="1" applyBorder="1" applyAlignment="1">
      <alignment horizontal="right" vertical="center"/>
    </xf>
    <xf numFmtId="180" fontId="0" fillId="0" borderId="0" xfId="0" applyNumberFormat="1" applyAlignment="1">
      <alignment vertical="center"/>
    </xf>
    <xf numFmtId="180" fontId="0" fillId="0" borderId="0" xfId="0" quotePrefix="1" applyNumberFormat="1" applyAlignment="1">
      <alignment horizontal="right" vertical="center"/>
    </xf>
    <xf numFmtId="41" fontId="0" fillId="0" borderId="0" xfId="0" quotePrefix="1" applyNumberFormat="1" applyAlignment="1">
      <alignment horizontal="right" vertical="center"/>
    </xf>
    <xf numFmtId="180" fontId="0" fillId="0" borderId="0" xfId="0" applyNumberFormat="1" applyAlignment="1">
      <alignment horizontal="center" vertical="center"/>
    </xf>
    <xf numFmtId="176" fontId="0" fillId="0" borderId="0" xfId="3" applyNumberFormat="1" applyFont="1" applyBorder="1" applyAlignment="1">
      <alignment vertical="center"/>
    </xf>
    <xf numFmtId="176" fontId="0" fillId="0" borderId="0" xfId="3" quotePrefix="1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41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centerContinuous" vertical="center"/>
    </xf>
    <xf numFmtId="41" fontId="6" fillId="0" borderId="0" xfId="0" applyNumberFormat="1" applyFont="1" applyAlignment="1">
      <alignment vertical="center"/>
    </xf>
    <xf numFmtId="41" fontId="0" fillId="0" borderId="4" xfId="0" applyNumberFormat="1" applyBorder="1" applyAlignment="1">
      <alignment horizontal="centerContinuous" vertical="center"/>
    </xf>
    <xf numFmtId="41" fontId="0" fillId="0" borderId="0" xfId="0" applyNumberFormat="1" applyAlignment="1">
      <alignment horizontal="left"/>
    </xf>
    <xf numFmtId="0" fontId="8" fillId="0" borderId="4" xfId="0" applyFont="1" applyBorder="1" applyAlignment="1">
      <alignment horizontal="left" vertical="center"/>
    </xf>
    <xf numFmtId="41" fontId="4" fillId="0" borderId="0" xfId="0" applyNumberFormat="1" applyFont="1" applyAlignment="1">
      <alignment horizontal="distributed" vertical="center"/>
    </xf>
    <xf numFmtId="41" fontId="0" fillId="0" borderId="4" xfId="0" applyNumberFormat="1" applyBorder="1" applyAlignment="1">
      <alignment horizontal="center" vertical="center"/>
    </xf>
    <xf numFmtId="41" fontId="0" fillId="0" borderId="4" xfId="0" applyNumberFormat="1" applyBorder="1" applyAlignment="1">
      <alignment horizontal="center" vertical="center" shrinkToFit="1"/>
    </xf>
    <xf numFmtId="181" fontId="0" fillId="0" borderId="4" xfId="0" applyNumberFormat="1" applyBorder="1" applyAlignment="1">
      <alignment vertical="center"/>
    </xf>
    <xf numFmtId="182" fontId="0" fillId="0" borderId="4" xfId="0" applyNumberFormat="1" applyBorder="1" applyAlignment="1">
      <alignment vertical="center"/>
    </xf>
    <xf numFmtId="177" fontId="0" fillId="0" borderId="0" xfId="0" applyNumberFormat="1" applyAlignment="1">
      <alignment vertical="center"/>
    </xf>
    <xf numFmtId="176" fontId="0" fillId="0" borderId="4" xfId="3" applyNumberFormat="1" applyFont="1" applyBorder="1" applyAlignment="1">
      <alignment horizontal="right" vertical="center"/>
    </xf>
    <xf numFmtId="177" fontId="0" fillId="0" borderId="0" xfId="3" applyNumberFormat="1" applyFont="1" applyFill="1" applyBorder="1" applyAlignment="1">
      <alignment vertical="center"/>
    </xf>
    <xf numFmtId="41" fontId="6" fillId="0" borderId="1" xfId="0" applyNumberFormat="1" applyFont="1" applyBorder="1" applyAlignment="1">
      <alignment horizontal="left" vertical="center"/>
    </xf>
    <xf numFmtId="41" fontId="0" fillId="0" borderId="2" xfId="0" applyNumberFormat="1" applyBorder="1" applyAlignment="1">
      <alignment horizontal="centerContinuous" vertical="center"/>
    </xf>
    <xf numFmtId="41" fontId="0" fillId="0" borderId="0" xfId="0" applyNumberFormat="1" applyAlignment="1">
      <alignment horizontal="left" vertical="center"/>
    </xf>
    <xf numFmtId="41" fontId="0" fillId="0" borderId="5" xfId="0" applyNumberFormat="1" applyBorder="1" applyAlignment="1">
      <alignment horizontal="centerContinuous" vertical="center"/>
    </xf>
    <xf numFmtId="41" fontId="4" fillId="0" borderId="1" xfId="0" applyNumberFormat="1" applyFont="1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41" fontId="0" fillId="0" borderId="9" xfId="0" applyNumberFormat="1" applyBorder="1" applyAlignment="1">
      <alignment horizontal="centerContinuous" vertical="center"/>
    </xf>
    <xf numFmtId="41" fontId="0" fillId="0" borderId="4" xfId="0" quotePrefix="1" applyNumberFormat="1" applyBorder="1" applyAlignment="1">
      <alignment horizontal="right" vertical="center"/>
    </xf>
    <xf numFmtId="176" fontId="0" fillId="0" borderId="4" xfId="3" applyNumberFormat="1" applyFont="1" applyBorder="1" applyAlignment="1">
      <alignment horizontal="center" vertical="center"/>
    </xf>
    <xf numFmtId="41" fontId="0" fillId="0" borderId="13" xfId="0" applyNumberFormat="1" applyBorder="1" applyAlignment="1">
      <alignment vertical="center"/>
    </xf>
    <xf numFmtId="41" fontId="0" fillId="0" borderId="4" xfId="0" applyNumberForma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180" fontId="0" fillId="0" borderId="4" xfId="0" applyNumberFormat="1" applyBorder="1" applyAlignment="1">
      <alignment horizontal="center" vertical="center" shrinkToFit="1"/>
    </xf>
    <xf numFmtId="180" fontId="0" fillId="0" borderId="4" xfId="0" applyNumberFormat="1" applyBorder="1" applyAlignment="1">
      <alignment horizontal="center" vertical="center"/>
    </xf>
    <xf numFmtId="0" fontId="11" fillId="0" borderId="4" xfId="2" applyFont="1" applyBorder="1" applyAlignment="1">
      <alignment horizontal="distributed" vertical="center" justifyLastLine="1"/>
    </xf>
    <xf numFmtId="41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176" fontId="0" fillId="0" borderId="4" xfId="3" applyNumberFormat="1" applyFont="1" applyBorder="1" applyAlignment="1">
      <alignment vertical="center"/>
    </xf>
    <xf numFmtId="179" fontId="12" fillId="0" borderId="4" xfId="3" applyNumberFormat="1" applyFont="1" applyBorder="1" applyAlignment="1">
      <alignment vertical="center" textRotation="255"/>
    </xf>
    <xf numFmtId="0" fontId="1" fillId="0" borderId="4" xfId="1" applyBorder="1" applyAlignment="1">
      <alignment vertical="center"/>
    </xf>
    <xf numFmtId="0" fontId="1" fillId="0" borderId="4" xfId="1" applyBorder="1" applyAlignment="1">
      <alignment vertical="center" textRotation="255"/>
    </xf>
    <xf numFmtId="41" fontId="0" fillId="0" borderId="4" xfId="0" applyNumberFormat="1" applyBorder="1" applyAlignment="1">
      <alignment horizontal="center" vertical="center"/>
    </xf>
    <xf numFmtId="41" fontId="0" fillId="0" borderId="11" xfId="0" applyNumberFormat="1" applyBorder="1" applyAlignment="1">
      <alignment horizontal="center" vertical="center"/>
    </xf>
    <xf numFmtId="41" fontId="0" fillId="0" borderId="12" xfId="0" applyNumberFormat="1" applyBorder="1" applyAlignment="1">
      <alignment horizontal="center" vertical="center"/>
    </xf>
    <xf numFmtId="41" fontId="15" fillId="0" borderId="4" xfId="0" applyNumberFormat="1" applyFont="1" applyBorder="1" applyAlignment="1">
      <alignment horizontal="right" vertical="center"/>
    </xf>
  </cellXfs>
  <cellStyles count="4">
    <cellStyle name="桁区切り" xfId="3" builtinId="6"/>
    <cellStyle name="標準" xfId="0" builtinId="0"/>
    <cellStyle name="標準_Ｈ１０決算ベース" xfId="2" xr:uid="{00000000-0005-0000-0000-000002000000}"/>
    <cellStyle name="標準_地方債公営企業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ShapeType="1"/>
        </xdr:cNvSpPr>
      </xdr:nvSpPr>
      <xdr:spPr>
        <a:xfrm flipH="1">
          <a:off x="4104640" y="10301605"/>
          <a:ext cx="7423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00000000-0008-0000-0200-0000380C0000}"/>
            </a:ext>
          </a:extLst>
        </xdr:cNvPr>
        <xdr:cNvSpPr>
          <a:spLocks noChangeShapeType="1"/>
        </xdr:cNvSpPr>
      </xdr:nvSpPr>
      <xdr:spPr>
        <a:xfrm flipH="1">
          <a:off x="4104640" y="10301605"/>
          <a:ext cx="7423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8"/>
  <sheetViews>
    <sheetView tabSelected="1" view="pageBreakPreview" zoomScale="130" zoomScaleSheetLayoutView="130" workbookViewId="0">
      <pane xSplit="5" ySplit="8" topLeftCell="F9" activePane="bottomRight" state="frozen"/>
      <selection pane="topRight"/>
      <selection pane="bottomLeft"/>
      <selection pane="bottomRight" activeCell="I44" sqref="I44"/>
    </sheetView>
  </sheetViews>
  <sheetFormatPr defaultColWidth="9" defaultRowHeight="14"/>
  <cols>
    <col min="1" max="2" width="3.6328125" style="1" customWidth="1"/>
    <col min="3" max="4" width="1.6328125" style="1" customWidth="1"/>
    <col min="5" max="5" width="32.6328125" style="1" customWidth="1"/>
    <col min="6" max="6" width="15.6328125" style="1" customWidth="1"/>
    <col min="7" max="7" width="10.6328125" style="1" customWidth="1"/>
    <col min="8" max="8" width="15.6328125" style="1" customWidth="1"/>
    <col min="9" max="9" width="10.6328125" style="1" customWidth="1"/>
    <col min="10" max="11" width="9" style="1"/>
    <col min="12" max="12" width="9.90625" style="1" customWidth="1"/>
    <col min="13" max="16384" width="9" style="1"/>
  </cols>
  <sheetData>
    <row r="1" spans="1:11" ht="34" customHeight="1">
      <c r="A1" s="2" t="s">
        <v>3</v>
      </c>
      <c r="B1" s="2"/>
      <c r="C1" s="2"/>
      <c r="D1" s="2"/>
      <c r="E1" s="19" t="s">
        <v>50</v>
      </c>
      <c r="F1" s="24"/>
    </row>
    <row r="3" spans="1:11">
      <c r="A3" s="3" t="s">
        <v>107</v>
      </c>
    </row>
    <row r="5" spans="1:11">
      <c r="A5" s="4" t="s">
        <v>77</v>
      </c>
      <c r="B5" s="4"/>
      <c r="C5" s="4"/>
      <c r="D5" s="4"/>
      <c r="E5" s="4"/>
    </row>
    <row r="6" spans="1:11" ht="15">
      <c r="A6" s="6"/>
      <c r="H6" s="29"/>
      <c r="I6" s="30" t="s">
        <v>7</v>
      </c>
    </row>
    <row r="7" spans="1:11" ht="27" customHeight="1">
      <c r="A7" s="5"/>
      <c r="B7" s="10"/>
      <c r="C7" s="10"/>
      <c r="D7" s="10"/>
      <c r="E7" s="20"/>
      <c r="F7" s="25" t="s">
        <v>206</v>
      </c>
      <c r="G7" s="25"/>
      <c r="H7" s="25" t="s">
        <v>231</v>
      </c>
      <c r="I7" s="31" t="s">
        <v>15</v>
      </c>
    </row>
    <row r="8" spans="1:11" ht="17.149999999999999" customHeight="1">
      <c r="A8" s="7"/>
      <c r="B8" s="11"/>
      <c r="C8" s="11"/>
      <c r="D8" s="11"/>
      <c r="E8" s="21"/>
      <c r="F8" s="26" t="s">
        <v>113</v>
      </c>
      <c r="G8" s="26" t="s">
        <v>6</v>
      </c>
      <c r="H8" s="26" t="s">
        <v>131</v>
      </c>
      <c r="I8" s="22"/>
    </row>
    <row r="9" spans="1:11" ht="18" customHeight="1">
      <c r="A9" s="78" t="s">
        <v>32</v>
      </c>
      <c r="B9" s="78" t="s">
        <v>112</v>
      </c>
      <c r="C9" s="12" t="s">
        <v>13</v>
      </c>
      <c r="D9" s="15"/>
      <c r="E9" s="15"/>
      <c r="F9" s="27">
        <v>635010</v>
      </c>
      <c r="G9" s="28">
        <f t="shared" ref="G9:G27" si="0">F9/$F$27*100</f>
        <v>49.23966623010768</v>
      </c>
      <c r="H9" s="27">
        <v>584207</v>
      </c>
      <c r="I9" s="28">
        <f t="shared" ref="I9:I45" si="1">(F9/H9-1)*100</f>
        <v>8.6960614987495966</v>
      </c>
      <c r="K9" s="32"/>
    </row>
    <row r="10" spans="1:11" ht="18" customHeight="1">
      <c r="A10" s="78"/>
      <c r="B10" s="78"/>
      <c r="C10" s="13"/>
      <c r="D10" s="17" t="s">
        <v>5</v>
      </c>
      <c r="E10" s="15"/>
      <c r="F10" s="27">
        <v>153783</v>
      </c>
      <c r="G10" s="28">
        <f t="shared" si="0"/>
        <v>11.924573773428213</v>
      </c>
      <c r="H10" s="27">
        <v>134293</v>
      </c>
      <c r="I10" s="28">
        <f t="shared" si="1"/>
        <v>14.513042377488027</v>
      </c>
    </row>
    <row r="11" spans="1:11" ht="18" customHeight="1">
      <c r="A11" s="78"/>
      <c r="B11" s="78"/>
      <c r="C11" s="13"/>
      <c r="D11" s="13"/>
      <c r="E11" s="16" t="s">
        <v>23</v>
      </c>
      <c r="F11" s="27">
        <v>143683</v>
      </c>
      <c r="G11" s="28">
        <f t="shared" si="0"/>
        <v>11.141404014016413</v>
      </c>
      <c r="H11" s="27">
        <v>124642</v>
      </c>
      <c r="I11" s="28">
        <f t="shared" si="1"/>
        <v>15.276552045057045</v>
      </c>
    </row>
    <row r="12" spans="1:11" ht="18" customHeight="1">
      <c r="A12" s="78"/>
      <c r="B12" s="78"/>
      <c r="C12" s="13"/>
      <c r="D12" s="13"/>
      <c r="E12" s="16" t="s">
        <v>38</v>
      </c>
      <c r="F12" s="27">
        <v>9595</v>
      </c>
      <c r="G12" s="28">
        <f t="shared" si="0"/>
        <v>0.74401127144121071</v>
      </c>
      <c r="H12" s="27">
        <v>9263</v>
      </c>
      <c r="I12" s="28">
        <f t="shared" si="1"/>
        <v>3.5841520025909457</v>
      </c>
    </row>
    <row r="13" spans="1:11" ht="18" customHeight="1">
      <c r="A13" s="78"/>
      <c r="B13" s="78"/>
      <c r="C13" s="13"/>
      <c r="D13" s="18"/>
      <c r="E13" s="16" t="s">
        <v>40</v>
      </c>
      <c r="F13" s="27">
        <v>505</v>
      </c>
      <c r="G13" s="28">
        <f t="shared" si="0"/>
        <v>3.9158487970590038E-2</v>
      </c>
      <c r="H13" s="27">
        <v>388</v>
      </c>
      <c r="I13" s="28">
        <f t="shared" si="1"/>
        <v>30.154639175257735</v>
      </c>
    </row>
    <row r="14" spans="1:11" ht="18" customHeight="1">
      <c r="A14" s="78"/>
      <c r="B14" s="78"/>
      <c r="C14" s="13"/>
      <c r="D14" s="12" t="s">
        <v>42</v>
      </c>
      <c r="E14" s="15"/>
      <c r="F14" s="27">
        <v>159284</v>
      </c>
      <c r="G14" s="28">
        <f t="shared" si="0"/>
        <v>12.351129896846462</v>
      </c>
      <c r="H14" s="27">
        <v>148334</v>
      </c>
      <c r="I14" s="28">
        <f t="shared" si="1"/>
        <v>7.3819892944301468</v>
      </c>
    </row>
    <row r="15" spans="1:11" ht="18" customHeight="1">
      <c r="A15" s="78"/>
      <c r="B15" s="78"/>
      <c r="C15" s="13"/>
      <c r="D15" s="13"/>
      <c r="E15" s="16" t="s">
        <v>44</v>
      </c>
      <c r="F15" s="27">
        <v>6750</v>
      </c>
      <c r="G15" s="28">
        <f t="shared" si="0"/>
        <v>0.52340553228016384</v>
      </c>
      <c r="H15" s="27">
        <v>6350</v>
      </c>
      <c r="I15" s="28">
        <f t="shared" si="1"/>
        <v>6.2992125984252079</v>
      </c>
    </row>
    <row r="16" spans="1:11" ht="18" customHeight="1">
      <c r="A16" s="78"/>
      <c r="B16" s="78"/>
      <c r="C16" s="13"/>
      <c r="D16" s="18"/>
      <c r="E16" s="16" t="s">
        <v>11</v>
      </c>
      <c r="F16" s="27">
        <v>152534</v>
      </c>
      <c r="G16" s="28">
        <f t="shared" si="0"/>
        <v>11.827724364566299</v>
      </c>
      <c r="H16" s="27">
        <v>141984</v>
      </c>
      <c r="I16" s="28">
        <f t="shared" si="1"/>
        <v>7.4304146946134741</v>
      </c>
      <c r="K16" s="33"/>
    </row>
    <row r="17" spans="1:26" ht="18" customHeight="1">
      <c r="A17" s="78"/>
      <c r="B17" s="78"/>
      <c r="C17" s="13"/>
      <c r="D17" s="75" t="s">
        <v>35</v>
      </c>
      <c r="E17" s="76"/>
      <c r="F17" s="27">
        <v>209696</v>
      </c>
      <c r="G17" s="28">
        <f t="shared" si="0"/>
        <v>16.260155036595737</v>
      </c>
      <c r="H17" s="27">
        <v>188330</v>
      </c>
      <c r="I17" s="28">
        <f t="shared" si="1"/>
        <v>11.344979557160295</v>
      </c>
    </row>
    <row r="18" spans="1:26" ht="18" customHeight="1">
      <c r="A18" s="78"/>
      <c r="B18" s="78"/>
      <c r="C18" s="13"/>
      <c r="D18" s="75" t="s">
        <v>115</v>
      </c>
      <c r="E18" s="77"/>
      <c r="F18" s="27">
        <v>11371</v>
      </c>
      <c r="G18" s="28">
        <f t="shared" si="0"/>
        <v>0.88172508260114713</v>
      </c>
      <c r="H18" s="27">
        <v>11249</v>
      </c>
      <c r="I18" s="28">
        <f t="shared" si="1"/>
        <v>1.0845408480753882</v>
      </c>
    </row>
    <row r="19" spans="1:26" ht="18" customHeight="1">
      <c r="A19" s="78"/>
      <c r="B19" s="78"/>
      <c r="C19" s="14"/>
      <c r="D19" s="75" t="s">
        <v>116</v>
      </c>
      <c r="E19" s="77"/>
      <c r="F19" s="27">
        <v>0</v>
      </c>
      <c r="G19" s="28">
        <f t="shared" si="0"/>
        <v>0</v>
      </c>
      <c r="H19" s="27">
        <v>0</v>
      </c>
      <c r="I19" s="28" t="e">
        <f t="shared" si="1"/>
        <v>#DIV/0!</v>
      </c>
      <c r="Z19" s="1" t="s">
        <v>117</v>
      </c>
    </row>
    <row r="20" spans="1:26" ht="18" customHeight="1">
      <c r="A20" s="78"/>
      <c r="B20" s="78"/>
      <c r="C20" s="15" t="s">
        <v>8</v>
      </c>
      <c r="D20" s="15"/>
      <c r="E20" s="15"/>
      <c r="F20" s="27">
        <v>76800</v>
      </c>
      <c r="G20" s="28">
        <f t="shared" si="0"/>
        <v>5.9551918339431982</v>
      </c>
      <c r="H20" s="27">
        <v>71600</v>
      </c>
      <c r="I20" s="28">
        <f t="shared" si="1"/>
        <v>7.2625698324022325</v>
      </c>
    </row>
    <row r="21" spans="1:26" ht="18" customHeight="1">
      <c r="A21" s="78"/>
      <c r="B21" s="78"/>
      <c r="C21" s="15" t="s">
        <v>10</v>
      </c>
      <c r="D21" s="15"/>
      <c r="E21" s="15"/>
      <c r="F21" s="27">
        <v>185700</v>
      </c>
      <c r="G21" s="28">
        <f t="shared" si="0"/>
        <v>14.399467754729841</v>
      </c>
      <c r="H21" s="27">
        <v>186500</v>
      </c>
      <c r="I21" s="28">
        <f t="shared" si="1"/>
        <v>-0.42895442359249802</v>
      </c>
    </row>
    <row r="22" spans="1:26" ht="18" customHeight="1">
      <c r="A22" s="78"/>
      <c r="B22" s="78"/>
      <c r="C22" s="15" t="s">
        <v>45</v>
      </c>
      <c r="D22" s="15"/>
      <c r="E22" s="15"/>
      <c r="F22" s="27">
        <v>18548</v>
      </c>
      <c r="G22" s="28">
        <f t="shared" si="0"/>
        <v>1.4382408611455524</v>
      </c>
      <c r="H22" s="27">
        <v>18429</v>
      </c>
      <c r="I22" s="28">
        <f t="shared" si="1"/>
        <v>0.64572141733139077</v>
      </c>
    </row>
    <row r="23" spans="1:26" ht="18" customHeight="1">
      <c r="A23" s="78"/>
      <c r="B23" s="78"/>
      <c r="C23" s="15" t="s">
        <v>9</v>
      </c>
      <c r="D23" s="15"/>
      <c r="E23" s="15"/>
      <c r="F23" s="27">
        <v>133865</v>
      </c>
      <c r="G23" s="28">
        <f t="shared" si="0"/>
        <v>10.380100974619872</v>
      </c>
      <c r="H23" s="27">
        <v>132965</v>
      </c>
      <c r="I23" s="28">
        <f t="shared" si="1"/>
        <v>0.67686985296881996</v>
      </c>
    </row>
    <row r="24" spans="1:26" ht="18" customHeight="1">
      <c r="A24" s="78"/>
      <c r="B24" s="78"/>
      <c r="C24" s="15" t="s">
        <v>46</v>
      </c>
      <c r="D24" s="15"/>
      <c r="E24" s="15"/>
      <c r="F24" s="27">
        <v>6017</v>
      </c>
      <c r="G24" s="28">
        <f t="shared" si="0"/>
        <v>0.46656756855255499</v>
      </c>
      <c r="H24" s="27">
        <v>4261</v>
      </c>
      <c r="I24" s="28">
        <f t="shared" si="1"/>
        <v>41.210983337244777</v>
      </c>
    </row>
    <row r="25" spans="1:26" ht="18" customHeight="1">
      <c r="A25" s="78"/>
      <c r="B25" s="78"/>
      <c r="C25" s="15" t="s">
        <v>18</v>
      </c>
      <c r="D25" s="15"/>
      <c r="E25" s="15"/>
      <c r="F25" s="27">
        <v>104514</v>
      </c>
      <c r="G25" s="28">
        <f t="shared" si="0"/>
        <v>8.1041786371450453</v>
      </c>
      <c r="H25" s="27">
        <v>107980</v>
      </c>
      <c r="I25" s="28">
        <f t="shared" si="1"/>
        <v>-3.2098536766067776</v>
      </c>
    </row>
    <row r="26" spans="1:26" ht="18" customHeight="1">
      <c r="A26" s="78"/>
      <c r="B26" s="78"/>
      <c r="C26" s="15" t="s">
        <v>17</v>
      </c>
      <c r="D26" s="15"/>
      <c r="E26" s="15"/>
      <c r="F26" s="27">
        <v>129177</v>
      </c>
      <c r="G26" s="28">
        <f t="shared" si="0"/>
        <v>10.016586139756257</v>
      </c>
      <c r="H26" s="27">
        <v>132983</v>
      </c>
      <c r="I26" s="28">
        <f t="shared" si="1"/>
        <v>-2.8620199574381666</v>
      </c>
    </row>
    <row r="27" spans="1:26" ht="18" customHeight="1">
      <c r="A27" s="78"/>
      <c r="B27" s="78"/>
      <c r="C27" s="15" t="s">
        <v>19</v>
      </c>
      <c r="D27" s="15"/>
      <c r="E27" s="15"/>
      <c r="F27" s="27">
        <v>1289631</v>
      </c>
      <c r="G27" s="28">
        <f t="shared" si="0"/>
        <v>100</v>
      </c>
      <c r="H27" s="27">
        <v>1238925</v>
      </c>
      <c r="I27" s="28">
        <f t="shared" si="1"/>
        <v>4.0927416913856707</v>
      </c>
    </row>
    <row r="28" spans="1:26" ht="18" customHeight="1">
      <c r="A28" s="78"/>
      <c r="B28" s="78" t="s">
        <v>111</v>
      </c>
      <c r="C28" s="12" t="s">
        <v>22</v>
      </c>
      <c r="D28" s="15"/>
      <c r="E28" s="15"/>
      <c r="F28" s="27">
        <v>509138</v>
      </c>
      <c r="G28" s="28">
        <f t="shared" ref="G28:G45" si="2">F28/$F$45*100</f>
        <v>39.479354947267865</v>
      </c>
      <c r="H28" s="27">
        <v>509756</v>
      </c>
      <c r="I28" s="28">
        <f t="shared" si="1"/>
        <v>-0.1212344729635384</v>
      </c>
    </row>
    <row r="29" spans="1:26" ht="18" customHeight="1">
      <c r="A29" s="78"/>
      <c r="B29" s="78"/>
      <c r="C29" s="13"/>
      <c r="D29" s="15" t="s">
        <v>24</v>
      </c>
      <c r="E29" s="15"/>
      <c r="F29" s="27">
        <v>294786</v>
      </c>
      <c r="G29" s="28">
        <f t="shared" si="2"/>
        <v>22.858166405739315</v>
      </c>
      <c r="H29" s="27">
        <v>299290</v>
      </c>
      <c r="I29" s="28">
        <f t="shared" si="1"/>
        <v>-1.5048949179725324</v>
      </c>
    </row>
    <row r="30" spans="1:26" ht="18" customHeight="1">
      <c r="A30" s="78"/>
      <c r="B30" s="78"/>
      <c r="C30" s="13"/>
      <c r="D30" s="15" t="s">
        <v>47</v>
      </c>
      <c r="E30" s="15"/>
      <c r="F30" s="27">
        <v>20301</v>
      </c>
      <c r="G30" s="28">
        <f t="shared" si="2"/>
        <v>1.5741712164177195</v>
      </c>
      <c r="H30" s="27">
        <v>18974</v>
      </c>
      <c r="I30" s="28">
        <f t="shared" si="1"/>
        <v>6.9937809634236237</v>
      </c>
    </row>
    <row r="31" spans="1:26" ht="18" customHeight="1">
      <c r="A31" s="78"/>
      <c r="B31" s="78"/>
      <c r="C31" s="14"/>
      <c r="D31" s="15" t="s">
        <v>14</v>
      </c>
      <c r="E31" s="15"/>
      <c r="F31" s="27">
        <v>194051</v>
      </c>
      <c r="G31" s="28">
        <f t="shared" si="2"/>
        <v>15.047017325110826</v>
      </c>
      <c r="H31" s="27">
        <v>191492</v>
      </c>
      <c r="I31" s="28">
        <f t="shared" si="1"/>
        <v>1.3363482547573691</v>
      </c>
    </row>
    <row r="32" spans="1:26" ht="18" customHeight="1">
      <c r="A32" s="78"/>
      <c r="B32" s="78"/>
      <c r="C32" s="12" t="s">
        <v>25</v>
      </c>
      <c r="D32" s="15"/>
      <c r="E32" s="15"/>
      <c r="F32" s="27">
        <v>562462</v>
      </c>
      <c r="G32" s="28">
        <f t="shared" si="2"/>
        <v>43.614181110720821</v>
      </c>
      <c r="H32" s="27">
        <v>517618</v>
      </c>
      <c r="I32" s="28">
        <f t="shared" si="1"/>
        <v>8.6635317937165937</v>
      </c>
    </row>
    <row r="33" spans="1:9" ht="18" customHeight="1">
      <c r="A33" s="78"/>
      <c r="B33" s="78"/>
      <c r="C33" s="13"/>
      <c r="D33" s="15" t="s">
        <v>1</v>
      </c>
      <c r="E33" s="15"/>
      <c r="F33" s="27">
        <v>49443</v>
      </c>
      <c r="G33" s="28">
        <f t="shared" si="2"/>
        <v>3.8338873677819469</v>
      </c>
      <c r="H33" s="27">
        <v>50283</v>
      </c>
      <c r="I33" s="28">
        <f t="shared" si="1"/>
        <v>-1.6705447169023335</v>
      </c>
    </row>
    <row r="34" spans="1:9" ht="18" customHeight="1">
      <c r="A34" s="78"/>
      <c r="B34" s="78"/>
      <c r="C34" s="13"/>
      <c r="D34" s="15" t="s">
        <v>49</v>
      </c>
      <c r="E34" s="15"/>
      <c r="F34" s="27">
        <v>13616</v>
      </c>
      <c r="G34" s="28">
        <f t="shared" si="2"/>
        <v>1.0558058855595127</v>
      </c>
      <c r="H34" s="27">
        <v>13922</v>
      </c>
      <c r="I34" s="28">
        <f t="shared" si="1"/>
        <v>-2.1979600632093144</v>
      </c>
    </row>
    <row r="35" spans="1:9" ht="18" customHeight="1">
      <c r="A35" s="78"/>
      <c r="B35" s="78"/>
      <c r="C35" s="13"/>
      <c r="D35" s="15" t="s">
        <v>51</v>
      </c>
      <c r="E35" s="15"/>
      <c r="F35" s="27">
        <v>453150</v>
      </c>
      <c r="G35" s="28">
        <f t="shared" si="2"/>
        <v>35.137958067074997</v>
      </c>
      <c r="H35" s="27">
        <v>415975</v>
      </c>
      <c r="I35" s="28">
        <f t="shared" si="1"/>
        <v>8.9368351463429363</v>
      </c>
    </row>
    <row r="36" spans="1:9" ht="18" customHeight="1">
      <c r="A36" s="78"/>
      <c r="B36" s="78"/>
      <c r="C36" s="13"/>
      <c r="D36" s="15" t="s">
        <v>39</v>
      </c>
      <c r="E36" s="15"/>
      <c r="F36" s="27">
        <v>19099</v>
      </c>
      <c r="G36" s="28">
        <f t="shared" si="2"/>
        <v>1.4809662608916814</v>
      </c>
      <c r="H36" s="27">
        <v>18357</v>
      </c>
      <c r="I36" s="28">
        <f t="shared" si="1"/>
        <v>4.0420548019828972</v>
      </c>
    </row>
    <row r="37" spans="1:9" ht="18" customHeight="1">
      <c r="A37" s="78"/>
      <c r="B37" s="78"/>
      <c r="C37" s="13"/>
      <c r="D37" s="15" t="s">
        <v>26</v>
      </c>
      <c r="E37" s="15"/>
      <c r="F37" s="27">
        <v>16583</v>
      </c>
      <c r="G37" s="28">
        <f t="shared" si="2"/>
        <v>1.2858716950817715</v>
      </c>
      <c r="H37" s="27">
        <v>8446</v>
      </c>
      <c r="I37" s="28">
        <f t="shared" si="1"/>
        <v>96.341463414634148</v>
      </c>
    </row>
    <row r="38" spans="1:9" ht="18" customHeight="1">
      <c r="A38" s="78"/>
      <c r="B38" s="78"/>
      <c r="C38" s="14"/>
      <c r="D38" s="15" t="s">
        <v>54</v>
      </c>
      <c r="E38" s="15"/>
      <c r="F38" s="27">
        <v>9310</v>
      </c>
      <c r="G38" s="28">
        <f t="shared" si="2"/>
        <v>0.72191192674493709</v>
      </c>
      <c r="H38" s="27">
        <v>9364</v>
      </c>
      <c r="I38" s="28">
        <f t="shared" si="1"/>
        <v>-0.57667663391712809</v>
      </c>
    </row>
    <row r="39" spans="1:9" ht="18" customHeight="1">
      <c r="A39" s="78"/>
      <c r="B39" s="78"/>
      <c r="C39" s="12" t="s">
        <v>28</v>
      </c>
      <c r="D39" s="15"/>
      <c r="E39" s="15"/>
      <c r="F39" s="27">
        <v>218031</v>
      </c>
      <c r="G39" s="28">
        <f t="shared" si="2"/>
        <v>16.906463942011317</v>
      </c>
      <c r="H39" s="27">
        <v>211551</v>
      </c>
      <c r="I39" s="28">
        <f t="shared" si="1"/>
        <v>3.0630911695052276</v>
      </c>
    </row>
    <row r="40" spans="1:9" ht="18" customHeight="1">
      <c r="A40" s="78"/>
      <c r="B40" s="78"/>
      <c r="C40" s="13"/>
      <c r="D40" s="12" t="s">
        <v>29</v>
      </c>
      <c r="E40" s="15"/>
      <c r="F40" s="27">
        <v>204590</v>
      </c>
      <c r="G40" s="28">
        <f t="shared" si="2"/>
        <v>15.864227829510922</v>
      </c>
      <c r="H40" s="27">
        <v>197130</v>
      </c>
      <c r="I40" s="28">
        <f t="shared" si="1"/>
        <v>3.7843047734997137</v>
      </c>
    </row>
    <row r="41" spans="1:9" ht="18" customHeight="1">
      <c r="A41" s="78"/>
      <c r="B41" s="78"/>
      <c r="C41" s="13"/>
      <c r="D41" s="13"/>
      <c r="E41" s="23" t="s">
        <v>114</v>
      </c>
      <c r="F41" s="27">
        <v>102627</v>
      </c>
      <c r="G41" s="28">
        <f t="shared" si="2"/>
        <v>7.9578577127876109</v>
      </c>
      <c r="H41" s="27">
        <v>106809</v>
      </c>
      <c r="I41" s="28">
        <f t="shared" si="1"/>
        <v>-3.9154003876077814</v>
      </c>
    </row>
    <row r="42" spans="1:9" ht="18" customHeight="1">
      <c r="A42" s="78"/>
      <c r="B42" s="78"/>
      <c r="C42" s="13"/>
      <c r="D42" s="14"/>
      <c r="E42" s="16" t="s">
        <v>55</v>
      </c>
      <c r="F42" s="27">
        <v>101963</v>
      </c>
      <c r="G42" s="28">
        <f t="shared" si="2"/>
        <v>7.90637011672331</v>
      </c>
      <c r="H42" s="27">
        <v>90321</v>
      </c>
      <c r="I42" s="28">
        <f t="shared" si="1"/>
        <v>12.889582710554581</v>
      </c>
    </row>
    <row r="43" spans="1:9" ht="18" customHeight="1">
      <c r="A43" s="78"/>
      <c r="B43" s="78"/>
      <c r="C43" s="13"/>
      <c r="D43" s="15" t="s">
        <v>58</v>
      </c>
      <c r="E43" s="15"/>
      <c r="F43" s="27">
        <v>13441</v>
      </c>
      <c r="G43" s="28">
        <f t="shared" si="2"/>
        <v>1.0422361125003974</v>
      </c>
      <c r="H43" s="27">
        <v>14421</v>
      </c>
      <c r="I43" s="28">
        <f t="shared" si="1"/>
        <v>-6.7956452395811713</v>
      </c>
    </row>
    <row r="44" spans="1:9" ht="18" customHeight="1">
      <c r="A44" s="78"/>
      <c r="B44" s="78"/>
      <c r="C44" s="14"/>
      <c r="D44" s="15" t="s">
        <v>60</v>
      </c>
      <c r="E44" s="15"/>
      <c r="F44" s="27">
        <v>0</v>
      </c>
      <c r="G44" s="28">
        <f t="shared" si="2"/>
        <v>0</v>
      </c>
      <c r="H44" s="27">
        <v>0</v>
      </c>
      <c r="I44" s="28" t="e">
        <f t="shared" si="1"/>
        <v>#DIV/0!</v>
      </c>
    </row>
    <row r="45" spans="1:9" ht="18" customHeight="1">
      <c r="A45" s="78"/>
      <c r="B45" s="78"/>
      <c r="C45" s="16" t="s">
        <v>30</v>
      </c>
      <c r="D45" s="16"/>
      <c r="E45" s="16"/>
      <c r="F45" s="27">
        <f>SUM(F28,F32,F39)</f>
        <v>1289631</v>
      </c>
      <c r="G45" s="28">
        <f t="shared" si="2"/>
        <v>100</v>
      </c>
      <c r="H45" s="27">
        <f>SUM(H28,H32,H39)</f>
        <v>1238925</v>
      </c>
      <c r="I45" s="28">
        <f t="shared" si="1"/>
        <v>4.0927416913856707</v>
      </c>
    </row>
    <row r="46" spans="1:9">
      <c r="A46" s="8" t="s">
        <v>31</v>
      </c>
    </row>
    <row r="47" spans="1:9">
      <c r="A47" s="9" t="s">
        <v>33</v>
      </c>
    </row>
    <row r="48" spans="1:9">
      <c r="A48" s="9"/>
    </row>
  </sheetData>
  <mergeCells count="6">
    <mergeCell ref="D17:E17"/>
    <mergeCell ref="D18:E18"/>
    <mergeCell ref="D19:E19"/>
    <mergeCell ref="A9:A45"/>
    <mergeCell ref="B9:B27"/>
    <mergeCell ref="B28:B45"/>
  </mergeCells>
  <phoneticPr fontId="3"/>
  <printOptions horizontalCentered="1" verticalCentered="1"/>
  <pageMargins left="0" right="0" top="0.2" bottom="0.19685039370078741" header="0.2" footer="0.31"/>
  <pageSetup paperSize="9" orientation="portrait" r:id="rId1"/>
  <headerFooter alignWithMargins="0">
    <oddHeader>&amp;R&amp;"明朝,斜体"&amp;9都道府県－&amp;P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0"/>
  <sheetViews>
    <sheetView view="pageBreakPreview" zoomScaleSheetLayoutView="100" workbookViewId="0">
      <pane xSplit="5" ySplit="7" topLeftCell="F23" activePane="bottomRight" state="frozen"/>
      <selection pane="topRight"/>
      <selection pane="bottomLeft"/>
      <selection pane="bottomRight" activeCell="Q13" sqref="Q13"/>
    </sheetView>
  </sheetViews>
  <sheetFormatPr defaultColWidth="9" defaultRowHeight="14"/>
  <cols>
    <col min="1" max="1" width="3.6328125" style="1" customWidth="1"/>
    <col min="2" max="3" width="1.6328125" style="1" customWidth="1"/>
    <col min="4" max="4" width="22.6328125" style="1" customWidth="1"/>
    <col min="5" max="5" width="10.6328125" style="1" customWidth="1"/>
    <col min="6" max="21" width="13.6328125" style="1" customWidth="1"/>
    <col min="22" max="25" width="12" style="1" customWidth="1"/>
    <col min="26" max="16384" width="9" style="1"/>
  </cols>
  <sheetData>
    <row r="1" spans="1:25" ht="34" customHeight="1">
      <c r="A1" s="34" t="s">
        <v>3</v>
      </c>
      <c r="B1" s="37"/>
      <c r="C1" s="37"/>
      <c r="D1" s="39" t="s">
        <v>50</v>
      </c>
      <c r="E1" s="40"/>
      <c r="F1" s="40"/>
      <c r="G1" s="40"/>
    </row>
    <row r="2" spans="1:25" ht="15" customHeight="1"/>
    <row r="3" spans="1:25" ht="15" customHeight="1">
      <c r="A3" s="35" t="s">
        <v>68</v>
      </c>
      <c r="B3" s="35"/>
      <c r="C3" s="35"/>
      <c r="D3" s="35"/>
    </row>
    <row r="4" spans="1:25" ht="15" customHeight="1">
      <c r="A4" s="35"/>
      <c r="B4" s="35"/>
      <c r="C4" s="35"/>
      <c r="D4" s="35"/>
    </row>
    <row r="5" spans="1:25" ht="16" customHeight="1">
      <c r="A5" s="36" t="s">
        <v>227</v>
      </c>
      <c r="B5" s="36"/>
      <c r="C5" s="36"/>
      <c r="D5" s="36"/>
      <c r="K5" s="45"/>
      <c r="O5" s="45" t="s">
        <v>64</v>
      </c>
    </row>
    <row r="6" spans="1:25" ht="16" customHeight="1">
      <c r="A6" s="83" t="s">
        <v>20</v>
      </c>
      <c r="B6" s="83"/>
      <c r="C6" s="83"/>
      <c r="D6" s="83"/>
      <c r="E6" s="83"/>
      <c r="F6" s="79" t="s">
        <v>240</v>
      </c>
      <c r="G6" s="79"/>
      <c r="H6" s="79" t="s">
        <v>242</v>
      </c>
      <c r="I6" s="79"/>
      <c r="J6" s="79" t="s">
        <v>241</v>
      </c>
      <c r="K6" s="79"/>
      <c r="L6" s="79" t="s">
        <v>217</v>
      </c>
      <c r="M6" s="79"/>
      <c r="N6" s="80" t="s">
        <v>195</v>
      </c>
      <c r="O6" s="80"/>
    </row>
    <row r="7" spans="1:25" ht="16" customHeight="1">
      <c r="A7" s="83"/>
      <c r="B7" s="83"/>
      <c r="C7" s="83"/>
      <c r="D7" s="83"/>
      <c r="E7" s="83"/>
      <c r="F7" s="26" t="s">
        <v>235</v>
      </c>
      <c r="G7" s="26" t="s">
        <v>231</v>
      </c>
      <c r="H7" s="26" t="s">
        <v>235</v>
      </c>
      <c r="I7" s="26" t="s">
        <v>231</v>
      </c>
      <c r="J7" s="26" t="s">
        <v>235</v>
      </c>
      <c r="K7" s="26" t="s">
        <v>231</v>
      </c>
      <c r="L7" s="26" t="s">
        <v>235</v>
      </c>
      <c r="M7" s="26" t="s">
        <v>231</v>
      </c>
      <c r="N7" s="26" t="s">
        <v>235</v>
      </c>
      <c r="O7" s="26" t="s">
        <v>232</v>
      </c>
    </row>
    <row r="8" spans="1:25" ht="16" customHeight="1">
      <c r="A8" s="87" t="s">
        <v>104</v>
      </c>
      <c r="B8" s="12" t="s">
        <v>70</v>
      </c>
      <c r="C8" s="15"/>
      <c r="D8" s="15"/>
      <c r="E8" s="41" t="s">
        <v>62</v>
      </c>
      <c r="F8" s="27">
        <v>5322</v>
      </c>
      <c r="G8" s="27">
        <v>5026</v>
      </c>
      <c r="H8" s="27">
        <v>5339</v>
      </c>
      <c r="I8" s="27">
        <v>5119</v>
      </c>
      <c r="J8" s="27">
        <v>6995</v>
      </c>
      <c r="K8" s="27">
        <v>7067</v>
      </c>
      <c r="L8" s="27">
        <v>458</v>
      </c>
      <c r="M8" s="27">
        <v>87</v>
      </c>
      <c r="N8" s="27">
        <v>44421</v>
      </c>
      <c r="O8" s="27">
        <v>45740</v>
      </c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6" customHeight="1">
      <c r="A9" s="87"/>
      <c r="B9" s="13"/>
      <c r="C9" s="15" t="s">
        <v>71</v>
      </c>
      <c r="D9" s="15"/>
      <c r="E9" s="41" t="s">
        <v>65</v>
      </c>
      <c r="F9" s="27">
        <v>5322</v>
      </c>
      <c r="G9" s="27">
        <v>5026</v>
      </c>
      <c r="H9" s="27">
        <v>5236</v>
      </c>
      <c r="I9" s="27">
        <v>5016</v>
      </c>
      <c r="J9" s="27">
        <v>6995</v>
      </c>
      <c r="K9" s="27">
        <v>7067</v>
      </c>
      <c r="L9" s="27">
        <v>446</v>
      </c>
      <c r="M9" s="27">
        <v>19</v>
      </c>
      <c r="N9" s="27">
        <v>44416</v>
      </c>
      <c r="O9" s="27">
        <v>45735</v>
      </c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6" customHeight="1">
      <c r="A10" s="87"/>
      <c r="B10" s="14"/>
      <c r="C10" s="15" t="s">
        <v>73</v>
      </c>
      <c r="D10" s="15"/>
      <c r="E10" s="41" t="s">
        <v>66</v>
      </c>
      <c r="F10" s="27">
        <v>0</v>
      </c>
      <c r="G10" s="27">
        <v>0</v>
      </c>
      <c r="H10" s="27">
        <v>103</v>
      </c>
      <c r="I10" s="27">
        <v>103</v>
      </c>
      <c r="J10" s="42">
        <v>0</v>
      </c>
      <c r="K10" s="42">
        <v>0</v>
      </c>
      <c r="L10" s="27">
        <v>12</v>
      </c>
      <c r="M10" s="27">
        <v>68</v>
      </c>
      <c r="N10" s="27">
        <v>5</v>
      </c>
      <c r="O10" s="27">
        <v>5</v>
      </c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6" customHeight="1">
      <c r="A11" s="87"/>
      <c r="B11" s="12" t="s">
        <v>74</v>
      </c>
      <c r="C11" s="15"/>
      <c r="D11" s="15"/>
      <c r="E11" s="41" t="s">
        <v>67</v>
      </c>
      <c r="F11" s="27">
        <v>5322</v>
      </c>
      <c r="G11" s="27">
        <v>4817</v>
      </c>
      <c r="H11" s="27">
        <v>5278</v>
      </c>
      <c r="I11" s="27">
        <v>5112</v>
      </c>
      <c r="J11" s="27">
        <v>6604</v>
      </c>
      <c r="K11" s="27">
        <v>6723</v>
      </c>
      <c r="L11" s="27">
        <v>562</v>
      </c>
      <c r="M11" s="27">
        <v>156</v>
      </c>
      <c r="N11" s="27">
        <v>46939</v>
      </c>
      <c r="O11" s="27">
        <v>45858</v>
      </c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6" customHeight="1">
      <c r="A12" s="87"/>
      <c r="B12" s="13"/>
      <c r="C12" s="15" t="s">
        <v>57</v>
      </c>
      <c r="D12" s="15"/>
      <c r="E12" s="41" t="s">
        <v>36</v>
      </c>
      <c r="F12" s="27">
        <v>5322</v>
      </c>
      <c r="G12" s="27">
        <v>4817</v>
      </c>
      <c r="H12" s="27">
        <v>5278</v>
      </c>
      <c r="I12" s="27">
        <v>5112</v>
      </c>
      <c r="J12" s="27">
        <v>6604</v>
      </c>
      <c r="K12" s="27">
        <v>6723</v>
      </c>
      <c r="L12" s="27">
        <v>562</v>
      </c>
      <c r="M12" s="27">
        <v>156</v>
      </c>
      <c r="N12" s="27">
        <v>46934</v>
      </c>
      <c r="O12" s="27">
        <v>45853</v>
      </c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6" customHeight="1">
      <c r="A13" s="87"/>
      <c r="B13" s="14"/>
      <c r="C13" s="15" t="s">
        <v>41</v>
      </c>
      <c r="D13" s="15"/>
      <c r="E13" s="41" t="s">
        <v>69</v>
      </c>
      <c r="F13" s="27">
        <v>0</v>
      </c>
      <c r="G13" s="27">
        <v>0</v>
      </c>
      <c r="H13" s="42">
        <v>0</v>
      </c>
      <c r="I13" s="42">
        <v>0</v>
      </c>
      <c r="J13" s="42">
        <v>0</v>
      </c>
      <c r="K13" s="42">
        <v>0</v>
      </c>
      <c r="L13" s="27">
        <v>0</v>
      </c>
      <c r="M13" s="27">
        <v>0</v>
      </c>
      <c r="N13" s="27">
        <v>5</v>
      </c>
      <c r="O13" s="27">
        <v>5</v>
      </c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6" customHeight="1">
      <c r="A14" s="87"/>
      <c r="B14" s="15" t="s">
        <v>76</v>
      </c>
      <c r="C14" s="15"/>
      <c r="D14" s="15"/>
      <c r="E14" s="41" t="s">
        <v>118</v>
      </c>
      <c r="F14" s="27">
        <v>0</v>
      </c>
      <c r="G14" s="27">
        <v>209</v>
      </c>
      <c r="H14" s="27">
        <v>-42</v>
      </c>
      <c r="I14" s="27">
        <v>-96</v>
      </c>
      <c r="J14" s="27">
        <v>391</v>
      </c>
      <c r="K14" s="27">
        <v>344</v>
      </c>
      <c r="L14" s="27">
        <v>-116</v>
      </c>
      <c r="M14" s="27">
        <v>-137</v>
      </c>
      <c r="N14" s="27">
        <v>-2518</v>
      </c>
      <c r="O14" s="27">
        <v>-118</v>
      </c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6" customHeight="1">
      <c r="A15" s="87"/>
      <c r="B15" s="15" t="s">
        <v>78</v>
      </c>
      <c r="C15" s="15"/>
      <c r="D15" s="15"/>
      <c r="E15" s="41" t="s">
        <v>119</v>
      </c>
      <c r="F15" s="27">
        <v>0</v>
      </c>
      <c r="G15" s="27">
        <v>0</v>
      </c>
      <c r="H15" s="27">
        <v>103</v>
      </c>
      <c r="I15" s="27">
        <v>103</v>
      </c>
      <c r="J15" s="27">
        <v>0</v>
      </c>
      <c r="K15" s="27">
        <v>0</v>
      </c>
      <c r="L15" s="27">
        <v>12</v>
      </c>
      <c r="M15" s="27">
        <v>68</v>
      </c>
      <c r="N15" s="27">
        <v>0</v>
      </c>
      <c r="O15" s="27">
        <v>0</v>
      </c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6" customHeight="1">
      <c r="A16" s="87"/>
      <c r="B16" s="15" t="s">
        <v>72</v>
      </c>
      <c r="C16" s="15"/>
      <c r="D16" s="15"/>
      <c r="E16" s="41" t="s">
        <v>103</v>
      </c>
      <c r="F16" s="27">
        <v>0</v>
      </c>
      <c r="G16" s="27">
        <v>209</v>
      </c>
      <c r="H16" s="27">
        <v>61</v>
      </c>
      <c r="I16" s="27">
        <v>7</v>
      </c>
      <c r="J16" s="27">
        <v>391</v>
      </c>
      <c r="K16" s="27">
        <v>344</v>
      </c>
      <c r="L16" s="27">
        <v>-104</v>
      </c>
      <c r="M16" s="27">
        <v>-69</v>
      </c>
      <c r="N16" s="27">
        <v>-2518</v>
      </c>
      <c r="O16" s="27">
        <v>-118</v>
      </c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6" customHeight="1">
      <c r="A17" s="87"/>
      <c r="B17" s="15" t="s">
        <v>27</v>
      </c>
      <c r="C17" s="15"/>
      <c r="D17" s="15"/>
      <c r="E17" s="26"/>
      <c r="F17" s="27">
        <v>0</v>
      </c>
      <c r="G17" s="27">
        <v>0</v>
      </c>
      <c r="H17" s="42">
        <v>0</v>
      </c>
      <c r="I17" s="42">
        <v>0</v>
      </c>
      <c r="J17" s="27">
        <v>0</v>
      </c>
      <c r="K17" s="27">
        <v>0</v>
      </c>
      <c r="L17" s="27">
        <v>13562</v>
      </c>
      <c r="M17" s="27">
        <v>13676</v>
      </c>
      <c r="N17" s="42">
        <v>9690</v>
      </c>
      <c r="O17" s="42">
        <v>5460</v>
      </c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6" customHeight="1">
      <c r="A18" s="87"/>
      <c r="B18" s="15" t="s">
        <v>0</v>
      </c>
      <c r="C18" s="15"/>
      <c r="D18" s="15"/>
      <c r="E18" s="26"/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/>
      <c r="O18" s="42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6" customHeight="1">
      <c r="A19" s="87" t="s">
        <v>105</v>
      </c>
      <c r="B19" s="12" t="s">
        <v>61</v>
      </c>
      <c r="C19" s="15"/>
      <c r="D19" s="15"/>
      <c r="E19" s="41"/>
      <c r="F19" s="27">
        <v>2128</v>
      </c>
      <c r="G19" s="27">
        <v>1403</v>
      </c>
      <c r="H19" s="27">
        <v>3860</v>
      </c>
      <c r="I19" s="27">
        <v>2163</v>
      </c>
      <c r="J19" s="27">
        <v>2662</v>
      </c>
      <c r="K19" s="27">
        <v>943</v>
      </c>
      <c r="L19" s="27">
        <v>3526</v>
      </c>
      <c r="M19" s="27">
        <v>2623</v>
      </c>
      <c r="N19" s="27">
        <v>2772</v>
      </c>
      <c r="O19" s="27">
        <v>3280</v>
      </c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6" customHeight="1">
      <c r="A20" s="87"/>
      <c r="B20" s="14"/>
      <c r="C20" s="15" t="s">
        <v>79</v>
      </c>
      <c r="D20" s="15"/>
      <c r="E20" s="41"/>
      <c r="F20" s="27">
        <v>524</v>
      </c>
      <c r="G20" s="27">
        <v>349</v>
      </c>
      <c r="H20" s="27">
        <v>3638</v>
      </c>
      <c r="I20" s="27">
        <v>1773</v>
      </c>
      <c r="J20" s="27">
        <v>190</v>
      </c>
      <c r="K20" s="42">
        <v>266</v>
      </c>
      <c r="L20" s="27">
        <v>0</v>
      </c>
      <c r="M20" s="27">
        <v>0</v>
      </c>
      <c r="N20" s="27">
        <v>1214</v>
      </c>
      <c r="O20" s="27">
        <v>1930</v>
      </c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6" customHeight="1">
      <c r="A21" s="87"/>
      <c r="B21" s="15" t="s">
        <v>21</v>
      </c>
      <c r="C21" s="15"/>
      <c r="D21" s="15"/>
      <c r="E21" s="41" t="s">
        <v>120</v>
      </c>
      <c r="F21" s="27">
        <v>2128</v>
      </c>
      <c r="G21" s="27">
        <v>1403</v>
      </c>
      <c r="H21" s="27">
        <v>3860</v>
      </c>
      <c r="I21" s="27">
        <v>2163</v>
      </c>
      <c r="J21" s="27">
        <v>2662</v>
      </c>
      <c r="K21" s="27">
        <v>943</v>
      </c>
      <c r="L21" s="27">
        <v>3526</v>
      </c>
      <c r="M21" s="27">
        <v>2623</v>
      </c>
      <c r="N21" s="27">
        <v>2772</v>
      </c>
      <c r="O21" s="27">
        <v>3280</v>
      </c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6" customHeight="1">
      <c r="A22" s="87"/>
      <c r="B22" s="12" t="s">
        <v>81</v>
      </c>
      <c r="C22" s="15"/>
      <c r="D22" s="15"/>
      <c r="E22" s="41" t="s">
        <v>121</v>
      </c>
      <c r="F22" s="27">
        <v>2714</v>
      </c>
      <c r="G22" s="27">
        <v>2003</v>
      </c>
      <c r="H22" s="27">
        <v>6174</v>
      </c>
      <c r="I22" s="27">
        <v>4505</v>
      </c>
      <c r="J22" s="27">
        <v>6558</v>
      </c>
      <c r="K22" s="27">
        <v>4138</v>
      </c>
      <c r="L22" s="27">
        <v>2372</v>
      </c>
      <c r="M22" s="27">
        <v>1828</v>
      </c>
      <c r="N22" s="27">
        <v>5264</v>
      </c>
      <c r="O22" s="27">
        <v>5454</v>
      </c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6" customHeight="1">
      <c r="A23" s="87"/>
      <c r="B23" s="14" t="s">
        <v>82</v>
      </c>
      <c r="C23" s="15" t="s">
        <v>83</v>
      </c>
      <c r="D23" s="15"/>
      <c r="E23" s="41"/>
      <c r="F23" s="27">
        <v>553</v>
      </c>
      <c r="G23" s="27">
        <v>525</v>
      </c>
      <c r="H23" s="27">
        <v>975</v>
      </c>
      <c r="I23" s="27">
        <v>1009</v>
      </c>
      <c r="J23" s="27">
        <v>912</v>
      </c>
      <c r="K23" s="27">
        <v>939</v>
      </c>
      <c r="L23" s="27">
        <v>0</v>
      </c>
      <c r="M23" s="27">
        <v>0</v>
      </c>
      <c r="N23" s="27">
        <v>3878</v>
      </c>
      <c r="O23" s="27">
        <v>3316</v>
      </c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6" customHeight="1">
      <c r="A24" s="87"/>
      <c r="B24" s="15" t="s">
        <v>122</v>
      </c>
      <c r="C24" s="15"/>
      <c r="D24" s="15"/>
      <c r="E24" s="41" t="s">
        <v>123</v>
      </c>
      <c r="F24" s="27">
        <v>-586</v>
      </c>
      <c r="G24" s="27">
        <v>-600</v>
      </c>
      <c r="H24" s="27">
        <v>-2314</v>
      </c>
      <c r="I24" s="27">
        <v>-2342</v>
      </c>
      <c r="J24" s="27">
        <v>-3896</v>
      </c>
      <c r="K24" s="27">
        <v>-3195</v>
      </c>
      <c r="L24" s="27">
        <v>1154</v>
      </c>
      <c r="M24" s="27">
        <v>795</v>
      </c>
      <c r="N24" s="27">
        <v>-2492</v>
      </c>
      <c r="O24" s="27">
        <v>-2174</v>
      </c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6" customHeight="1">
      <c r="A25" s="87"/>
      <c r="B25" s="12" t="s">
        <v>85</v>
      </c>
      <c r="C25" s="12"/>
      <c r="D25" s="12"/>
      <c r="E25" s="84" t="s">
        <v>124</v>
      </c>
      <c r="F25" s="86">
        <v>586</v>
      </c>
      <c r="G25" s="86">
        <v>600</v>
      </c>
      <c r="H25" s="86">
        <v>2314</v>
      </c>
      <c r="I25" s="86">
        <v>2342</v>
      </c>
      <c r="J25" s="86">
        <v>3896</v>
      </c>
      <c r="K25" s="86">
        <v>3195</v>
      </c>
      <c r="L25" s="86">
        <v>0</v>
      </c>
      <c r="M25" s="86">
        <v>0</v>
      </c>
      <c r="N25" s="86">
        <v>2492</v>
      </c>
      <c r="O25" s="86">
        <v>2174</v>
      </c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6" customHeight="1">
      <c r="A26" s="87"/>
      <c r="B26" s="38" t="s">
        <v>86</v>
      </c>
      <c r="C26" s="38"/>
      <c r="D26" s="38"/>
      <c r="E26" s="85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6" customHeight="1">
      <c r="A27" s="87"/>
      <c r="B27" s="15" t="s">
        <v>126</v>
      </c>
      <c r="C27" s="15"/>
      <c r="D27" s="15"/>
      <c r="E27" s="41" t="s">
        <v>127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6" customHeight="1"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6" customHeight="1">
      <c r="A29" s="36"/>
      <c r="F29" s="43"/>
      <c r="G29" s="43"/>
      <c r="H29" s="43"/>
      <c r="I29" s="43"/>
      <c r="J29" s="44"/>
      <c r="K29" s="44"/>
      <c r="L29" s="43"/>
      <c r="M29" s="43"/>
      <c r="N29" s="43"/>
      <c r="O29" s="44" t="s">
        <v>64</v>
      </c>
      <c r="P29" s="43"/>
      <c r="Q29" s="43"/>
      <c r="R29" s="43"/>
      <c r="S29" s="43"/>
      <c r="T29" s="43"/>
      <c r="U29" s="43"/>
      <c r="V29" s="43"/>
      <c r="W29" s="43"/>
      <c r="X29" s="43"/>
      <c r="Y29" s="44"/>
    </row>
    <row r="30" spans="1:25" ht="16" customHeight="1">
      <c r="A30" s="83" t="s">
        <v>87</v>
      </c>
      <c r="B30" s="83"/>
      <c r="C30" s="83"/>
      <c r="D30" s="83"/>
      <c r="E30" s="83"/>
      <c r="F30" s="81" t="s">
        <v>101</v>
      </c>
      <c r="G30" s="81"/>
      <c r="H30" s="81" t="s">
        <v>193</v>
      </c>
      <c r="I30" s="81"/>
      <c r="J30" s="82"/>
      <c r="K30" s="82"/>
      <c r="L30" s="82"/>
      <c r="M30" s="82"/>
      <c r="N30" s="82"/>
      <c r="O30" s="82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6" customHeight="1">
      <c r="A31" s="83"/>
      <c r="B31" s="83"/>
      <c r="C31" s="83"/>
      <c r="D31" s="83"/>
      <c r="E31" s="83"/>
      <c r="F31" s="26" t="s">
        <v>235</v>
      </c>
      <c r="G31" s="26" t="s">
        <v>231</v>
      </c>
      <c r="H31" s="26" t="s">
        <v>235</v>
      </c>
      <c r="I31" s="26" t="s">
        <v>231</v>
      </c>
      <c r="J31" s="26" t="s">
        <v>235</v>
      </c>
      <c r="K31" s="26" t="s">
        <v>231</v>
      </c>
      <c r="L31" s="26" t="s">
        <v>235</v>
      </c>
      <c r="M31" s="26" t="s">
        <v>231</v>
      </c>
      <c r="N31" s="26" t="s">
        <v>235</v>
      </c>
      <c r="O31" s="26" t="s">
        <v>231</v>
      </c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6" customHeight="1">
      <c r="A32" s="87" t="s">
        <v>106</v>
      </c>
      <c r="B32" s="12" t="s">
        <v>70</v>
      </c>
      <c r="C32" s="15"/>
      <c r="D32" s="15"/>
      <c r="E32" s="41" t="s">
        <v>62</v>
      </c>
      <c r="F32" s="27">
        <v>3311.6</v>
      </c>
      <c r="G32" s="27">
        <v>2796.8</v>
      </c>
      <c r="H32" s="27">
        <v>1860.4</v>
      </c>
      <c r="I32" s="27">
        <v>269.2</v>
      </c>
      <c r="J32" s="27"/>
      <c r="K32" s="27"/>
      <c r="L32" s="27"/>
      <c r="M32" s="27"/>
      <c r="N32" s="27"/>
      <c r="O32" s="27"/>
      <c r="P32" s="47"/>
      <c r="Q32" s="47"/>
      <c r="R32" s="47"/>
      <c r="S32" s="47"/>
      <c r="T32" s="48"/>
      <c r="U32" s="48"/>
      <c r="V32" s="47"/>
      <c r="W32" s="47"/>
      <c r="X32" s="48"/>
      <c r="Y32" s="48"/>
    </row>
    <row r="33" spans="1:25" ht="16" customHeight="1">
      <c r="A33" s="89"/>
      <c r="B33" s="13"/>
      <c r="C33" s="12" t="s">
        <v>88</v>
      </c>
      <c r="D33" s="15"/>
      <c r="E33" s="41"/>
      <c r="F33" s="27">
        <v>3207.6</v>
      </c>
      <c r="G33" s="27">
        <v>2695.8</v>
      </c>
      <c r="H33" s="27">
        <v>1860.4</v>
      </c>
      <c r="I33" s="27">
        <v>269.2</v>
      </c>
      <c r="J33" s="27"/>
      <c r="K33" s="27"/>
      <c r="L33" s="27"/>
      <c r="M33" s="27"/>
      <c r="N33" s="27"/>
      <c r="O33" s="27"/>
      <c r="P33" s="47"/>
      <c r="Q33" s="47"/>
      <c r="R33" s="47"/>
      <c r="S33" s="47"/>
      <c r="T33" s="48"/>
      <c r="U33" s="48"/>
      <c r="V33" s="47"/>
      <c r="W33" s="47"/>
      <c r="X33" s="48"/>
      <c r="Y33" s="48"/>
    </row>
    <row r="34" spans="1:25" ht="16" customHeight="1">
      <c r="A34" s="89"/>
      <c r="B34" s="13"/>
      <c r="C34" s="14"/>
      <c r="D34" s="15" t="s">
        <v>63</v>
      </c>
      <c r="E34" s="41"/>
      <c r="F34" s="27">
        <v>3037.8</v>
      </c>
      <c r="G34" s="27">
        <v>2532.5</v>
      </c>
      <c r="H34" s="27">
        <v>1860.4</v>
      </c>
      <c r="I34" s="27">
        <v>269.2</v>
      </c>
      <c r="J34" s="27"/>
      <c r="K34" s="27"/>
      <c r="L34" s="27"/>
      <c r="M34" s="27"/>
      <c r="N34" s="27"/>
      <c r="O34" s="27"/>
      <c r="P34" s="47"/>
      <c r="Q34" s="47"/>
      <c r="R34" s="47"/>
      <c r="S34" s="47"/>
      <c r="T34" s="48"/>
      <c r="U34" s="48"/>
      <c r="V34" s="47"/>
      <c r="W34" s="47"/>
      <c r="X34" s="48"/>
      <c r="Y34" s="48"/>
    </row>
    <row r="35" spans="1:25" ht="16" customHeight="1">
      <c r="A35" s="89"/>
      <c r="B35" s="14"/>
      <c r="C35" s="15" t="s">
        <v>90</v>
      </c>
      <c r="D35" s="15"/>
      <c r="E35" s="41"/>
      <c r="F35" s="27">
        <v>104</v>
      </c>
      <c r="G35" s="27">
        <v>101</v>
      </c>
      <c r="H35" s="27">
        <v>0</v>
      </c>
      <c r="I35" s="27">
        <v>0</v>
      </c>
      <c r="J35" s="42"/>
      <c r="K35" s="42"/>
      <c r="L35" s="27"/>
      <c r="M35" s="27"/>
      <c r="N35" s="27"/>
      <c r="O35" s="27"/>
      <c r="P35" s="47"/>
      <c r="Q35" s="47"/>
      <c r="R35" s="47"/>
      <c r="S35" s="47"/>
      <c r="T35" s="48"/>
      <c r="U35" s="48"/>
      <c r="V35" s="47"/>
      <c r="W35" s="47"/>
      <c r="X35" s="48"/>
      <c r="Y35" s="48"/>
    </row>
    <row r="36" spans="1:25" ht="16" customHeight="1">
      <c r="A36" s="89"/>
      <c r="B36" s="12" t="s">
        <v>74</v>
      </c>
      <c r="C36" s="15"/>
      <c r="D36" s="15"/>
      <c r="E36" s="41" t="s">
        <v>65</v>
      </c>
      <c r="F36" s="27">
        <v>2442</v>
      </c>
      <c r="G36" s="27">
        <v>2579.5</v>
      </c>
      <c r="H36" s="27">
        <v>26</v>
      </c>
      <c r="I36" s="27">
        <v>18.399999999999999</v>
      </c>
      <c r="J36" s="27"/>
      <c r="K36" s="27"/>
      <c r="L36" s="27"/>
      <c r="M36" s="27"/>
      <c r="N36" s="27"/>
      <c r="O36" s="27"/>
      <c r="P36" s="47"/>
      <c r="Q36" s="47"/>
      <c r="R36" s="47"/>
      <c r="S36" s="47"/>
      <c r="T36" s="47"/>
      <c r="U36" s="47"/>
      <c r="V36" s="47"/>
      <c r="W36" s="47"/>
      <c r="X36" s="48"/>
      <c r="Y36" s="48"/>
    </row>
    <row r="37" spans="1:25" ht="16" customHeight="1">
      <c r="A37" s="89"/>
      <c r="B37" s="13"/>
      <c r="C37" s="15" t="s">
        <v>91</v>
      </c>
      <c r="D37" s="15"/>
      <c r="E37" s="41"/>
      <c r="F37" s="27">
        <v>2207.9</v>
      </c>
      <c r="G37" s="27">
        <v>2363.9</v>
      </c>
      <c r="H37" s="27">
        <v>0</v>
      </c>
      <c r="I37" s="27">
        <v>0</v>
      </c>
      <c r="J37" s="27"/>
      <c r="K37" s="27"/>
      <c r="L37" s="27"/>
      <c r="M37" s="27"/>
      <c r="N37" s="27"/>
      <c r="O37" s="27"/>
      <c r="P37" s="47"/>
      <c r="Q37" s="47"/>
      <c r="R37" s="47"/>
      <c r="S37" s="47"/>
      <c r="T37" s="47"/>
      <c r="U37" s="47"/>
      <c r="V37" s="47"/>
      <c r="W37" s="47"/>
      <c r="X37" s="48"/>
      <c r="Y37" s="48"/>
    </row>
    <row r="38" spans="1:25" ht="16" customHeight="1">
      <c r="A38" s="89"/>
      <c r="B38" s="14"/>
      <c r="C38" s="15" t="s">
        <v>92</v>
      </c>
      <c r="D38" s="15"/>
      <c r="E38" s="41"/>
      <c r="F38" s="27">
        <v>234.1</v>
      </c>
      <c r="G38" s="27">
        <v>215.5</v>
      </c>
      <c r="H38" s="27">
        <v>26</v>
      </c>
      <c r="I38" s="27">
        <v>18.399999999999999</v>
      </c>
      <c r="J38" s="27"/>
      <c r="K38" s="42"/>
      <c r="L38" s="27"/>
      <c r="M38" s="27"/>
      <c r="N38" s="27"/>
      <c r="O38" s="27"/>
      <c r="P38" s="47"/>
      <c r="Q38" s="47"/>
      <c r="R38" s="48"/>
      <c r="S38" s="48"/>
      <c r="T38" s="47"/>
      <c r="U38" s="47"/>
      <c r="V38" s="47"/>
      <c r="W38" s="47"/>
      <c r="X38" s="48"/>
      <c r="Y38" s="48"/>
    </row>
    <row r="39" spans="1:25" ht="16" customHeight="1">
      <c r="A39" s="89"/>
      <c r="B39" s="16" t="s">
        <v>16</v>
      </c>
      <c r="C39" s="16"/>
      <c r="D39" s="16"/>
      <c r="E39" s="41" t="s">
        <v>130</v>
      </c>
      <c r="F39" s="27">
        <v>869.59999999999991</v>
      </c>
      <c r="G39" s="27">
        <v>217.30000000000018</v>
      </c>
      <c r="H39" s="27">
        <v>1834.4</v>
      </c>
      <c r="I39" s="27">
        <v>250.8</v>
      </c>
      <c r="J39" s="27">
        <f t="shared" ref="J39:O39" si="0">J32-J36</f>
        <v>0</v>
      </c>
      <c r="K39" s="27">
        <f t="shared" si="0"/>
        <v>0</v>
      </c>
      <c r="L39" s="27">
        <f t="shared" si="0"/>
        <v>0</v>
      </c>
      <c r="M39" s="27">
        <f t="shared" si="0"/>
        <v>0</v>
      </c>
      <c r="N39" s="27">
        <f t="shared" si="0"/>
        <v>0</v>
      </c>
      <c r="O39" s="27">
        <f t="shared" si="0"/>
        <v>0</v>
      </c>
      <c r="P39" s="47"/>
      <c r="Q39" s="47"/>
      <c r="R39" s="47"/>
      <c r="S39" s="47"/>
      <c r="T39" s="47"/>
      <c r="U39" s="47"/>
      <c r="V39" s="47"/>
      <c r="W39" s="47"/>
      <c r="X39" s="48"/>
      <c r="Y39" s="48"/>
    </row>
    <row r="40" spans="1:25" ht="16" customHeight="1">
      <c r="A40" s="87" t="s">
        <v>108</v>
      </c>
      <c r="B40" s="12" t="s">
        <v>94</v>
      </c>
      <c r="C40" s="15"/>
      <c r="D40" s="15"/>
      <c r="E40" s="41" t="s">
        <v>67</v>
      </c>
      <c r="F40" s="27">
        <v>4561</v>
      </c>
      <c r="G40" s="27">
        <v>6385</v>
      </c>
      <c r="H40" s="27">
        <v>179</v>
      </c>
      <c r="I40" s="27">
        <v>60</v>
      </c>
      <c r="J40" s="27"/>
      <c r="K40" s="27"/>
      <c r="L40" s="27"/>
      <c r="M40" s="27"/>
      <c r="N40" s="27"/>
      <c r="O40" s="27"/>
      <c r="P40" s="47"/>
      <c r="Q40" s="47"/>
      <c r="R40" s="47"/>
      <c r="S40" s="47"/>
      <c r="T40" s="48"/>
      <c r="U40" s="48"/>
      <c r="V40" s="48"/>
      <c r="W40" s="48"/>
      <c r="X40" s="47"/>
      <c r="Y40" s="47"/>
    </row>
    <row r="41" spans="1:25" ht="16" customHeight="1">
      <c r="A41" s="88"/>
      <c r="B41" s="14"/>
      <c r="C41" s="15" t="s">
        <v>95</v>
      </c>
      <c r="D41" s="15"/>
      <c r="E41" s="41"/>
      <c r="F41" s="42">
        <v>3978</v>
      </c>
      <c r="G41" s="42">
        <v>4770</v>
      </c>
      <c r="H41" s="42">
        <v>179</v>
      </c>
      <c r="I41" s="42">
        <v>60</v>
      </c>
      <c r="J41" s="27"/>
      <c r="K41" s="27"/>
      <c r="L41" s="27"/>
      <c r="M41" s="27"/>
      <c r="N41" s="27"/>
      <c r="O41" s="27"/>
      <c r="P41" s="48"/>
      <c r="Q41" s="48"/>
      <c r="R41" s="48"/>
      <c r="S41" s="48"/>
      <c r="T41" s="48"/>
      <c r="U41" s="48"/>
      <c r="V41" s="48"/>
      <c r="W41" s="48"/>
      <c r="X41" s="47"/>
      <c r="Y41" s="47"/>
    </row>
    <row r="42" spans="1:25" ht="16" customHeight="1">
      <c r="A42" s="88"/>
      <c r="B42" s="12" t="s">
        <v>81</v>
      </c>
      <c r="C42" s="15"/>
      <c r="D42" s="15"/>
      <c r="E42" s="41" t="s">
        <v>36</v>
      </c>
      <c r="F42" s="27">
        <v>6445</v>
      </c>
      <c r="G42" s="27">
        <v>7296.4</v>
      </c>
      <c r="H42" s="27">
        <v>999</v>
      </c>
      <c r="I42" s="27">
        <v>94</v>
      </c>
      <c r="J42" s="27"/>
      <c r="K42" s="27"/>
      <c r="L42" s="27"/>
      <c r="M42" s="27"/>
      <c r="N42" s="27"/>
      <c r="O42" s="27"/>
      <c r="P42" s="47"/>
      <c r="Q42" s="47"/>
      <c r="R42" s="47"/>
      <c r="S42" s="47"/>
      <c r="T42" s="48"/>
      <c r="U42" s="48"/>
      <c r="V42" s="47"/>
      <c r="W42" s="47"/>
      <c r="X42" s="47"/>
      <c r="Y42" s="47"/>
    </row>
    <row r="43" spans="1:25" ht="16" customHeight="1">
      <c r="A43" s="88"/>
      <c r="B43" s="14"/>
      <c r="C43" s="15" t="s">
        <v>97</v>
      </c>
      <c r="D43" s="15"/>
      <c r="E43" s="41"/>
      <c r="F43" s="27">
        <v>2974</v>
      </c>
      <c r="G43" s="27">
        <v>3249.4</v>
      </c>
      <c r="H43" s="27">
        <v>820</v>
      </c>
      <c r="I43" s="27">
        <v>34</v>
      </c>
      <c r="J43" s="42"/>
      <c r="K43" s="42"/>
      <c r="L43" s="27"/>
      <c r="M43" s="27"/>
      <c r="N43" s="27"/>
      <c r="O43" s="27"/>
      <c r="P43" s="47"/>
      <c r="Q43" s="47"/>
      <c r="R43" s="48"/>
      <c r="S43" s="47"/>
      <c r="T43" s="48"/>
      <c r="U43" s="48"/>
      <c r="V43" s="47"/>
      <c r="W43" s="47"/>
      <c r="X43" s="48"/>
      <c r="Y43" s="48"/>
    </row>
    <row r="44" spans="1:25" ht="16" customHeight="1">
      <c r="A44" s="88"/>
      <c r="B44" s="15" t="s">
        <v>16</v>
      </c>
      <c r="C44" s="15"/>
      <c r="D44" s="15"/>
      <c r="E44" s="41" t="s">
        <v>132</v>
      </c>
      <c r="F44" s="42">
        <v>-1884</v>
      </c>
      <c r="G44" s="42">
        <v>-911.39999999999964</v>
      </c>
      <c r="H44" s="42">
        <v>-820</v>
      </c>
      <c r="I44" s="42">
        <v>-34</v>
      </c>
      <c r="J44" s="42">
        <f t="shared" ref="J44:O44" si="1">J40-J42</f>
        <v>0</v>
      </c>
      <c r="K44" s="42">
        <f t="shared" si="1"/>
        <v>0</v>
      </c>
      <c r="L44" s="42">
        <f t="shared" si="1"/>
        <v>0</v>
      </c>
      <c r="M44" s="42">
        <f t="shared" si="1"/>
        <v>0</v>
      </c>
      <c r="N44" s="42">
        <f t="shared" si="1"/>
        <v>0</v>
      </c>
      <c r="O44" s="42">
        <f t="shared" si="1"/>
        <v>0</v>
      </c>
      <c r="P44" s="48"/>
      <c r="Q44" s="48"/>
      <c r="R44" s="47"/>
      <c r="S44" s="47"/>
      <c r="T44" s="48"/>
      <c r="U44" s="48"/>
      <c r="V44" s="47"/>
      <c r="W44" s="47"/>
      <c r="X44" s="47"/>
      <c r="Y44" s="47"/>
    </row>
    <row r="45" spans="1:25" ht="16" customHeight="1">
      <c r="A45" s="87" t="s">
        <v>4</v>
      </c>
      <c r="B45" s="16" t="s">
        <v>98</v>
      </c>
      <c r="C45" s="16"/>
      <c r="D45" s="16"/>
      <c r="E45" s="41" t="s">
        <v>133</v>
      </c>
      <c r="F45" s="27">
        <v>-1014.4000000000001</v>
      </c>
      <c r="G45" s="27">
        <v>-694.09999999999945</v>
      </c>
      <c r="H45" s="27">
        <v>1014.4000000000001</v>
      </c>
      <c r="I45" s="27">
        <v>216.8</v>
      </c>
      <c r="J45" s="27">
        <f t="shared" ref="J45:O45" si="2">J39+J44</f>
        <v>0</v>
      </c>
      <c r="K45" s="27">
        <f t="shared" si="2"/>
        <v>0</v>
      </c>
      <c r="L45" s="27">
        <f t="shared" si="2"/>
        <v>0</v>
      </c>
      <c r="M45" s="27">
        <f t="shared" si="2"/>
        <v>0</v>
      </c>
      <c r="N45" s="27">
        <f t="shared" si="2"/>
        <v>0</v>
      </c>
      <c r="O45" s="27">
        <f t="shared" si="2"/>
        <v>0</v>
      </c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6" customHeight="1">
      <c r="A46" s="88"/>
      <c r="B46" s="15" t="s">
        <v>99</v>
      </c>
      <c r="C46" s="15"/>
      <c r="D46" s="15"/>
      <c r="E46" s="15"/>
      <c r="F46" s="42">
        <v>0</v>
      </c>
      <c r="G46" s="42">
        <v>0</v>
      </c>
      <c r="H46" s="42">
        <v>0</v>
      </c>
      <c r="I46" s="42">
        <v>0</v>
      </c>
      <c r="J46" s="42"/>
      <c r="K46" s="42"/>
      <c r="L46" s="27"/>
      <c r="M46" s="27"/>
      <c r="N46" s="42"/>
      <c r="O46" s="42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ht="16" customHeight="1">
      <c r="A47" s="88"/>
      <c r="B47" s="15" t="s">
        <v>100</v>
      </c>
      <c r="C47" s="15"/>
      <c r="D47" s="15"/>
      <c r="E47" s="15"/>
      <c r="F47" s="27">
        <v>-1014.3</v>
      </c>
      <c r="G47" s="27">
        <v>-694.1</v>
      </c>
      <c r="H47" s="27">
        <v>1014.4</v>
      </c>
      <c r="I47" s="27">
        <v>216.8</v>
      </c>
      <c r="J47" s="27"/>
      <c r="K47" s="27"/>
      <c r="L47" s="27"/>
      <c r="M47" s="27"/>
      <c r="N47" s="27"/>
      <c r="O47" s="2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6" customHeight="1">
      <c r="A48" s="88"/>
      <c r="B48" s="15" t="s">
        <v>102</v>
      </c>
      <c r="C48" s="15"/>
      <c r="D48" s="15"/>
      <c r="E48" s="15"/>
      <c r="F48" s="27">
        <v>-1014.3</v>
      </c>
      <c r="G48" s="27">
        <v>-694.1</v>
      </c>
      <c r="H48" s="27">
        <v>1014.4</v>
      </c>
      <c r="I48" s="27">
        <v>216.8</v>
      </c>
      <c r="J48" s="27"/>
      <c r="K48" s="27"/>
      <c r="L48" s="27"/>
      <c r="M48" s="27"/>
      <c r="N48" s="27"/>
      <c r="O48" s="2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1" ht="16" customHeight="1">
      <c r="A49" s="1" t="s">
        <v>134</v>
      </c>
    </row>
    <row r="50" spans="1:1" ht="16" customHeight="1"/>
  </sheetData>
  <mergeCells count="28">
    <mergeCell ref="N25:N26"/>
    <mergeCell ref="O25:O26"/>
    <mergeCell ref="A30:E31"/>
    <mergeCell ref="A40:A44"/>
    <mergeCell ref="A45:A48"/>
    <mergeCell ref="A19:A27"/>
    <mergeCell ref="A32:A39"/>
    <mergeCell ref="I25:I26"/>
    <mergeCell ref="J25:J26"/>
    <mergeCell ref="K25:K26"/>
    <mergeCell ref="L25:L26"/>
    <mergeCell ref="M25:M26"/>
    <mergeCell ref="A6:E7"/>
    <mergeCell ref="E25:E26"/>
    <mergeCell ref="F25:F26"/>
    <mergeCell ref="G25:G26"/>
    <mergeCell ref="H25:H26"/>
    <mergeCell ref="A8:A18"/>
    <mergeCell ref="F30:G30"/>
    <mergeCell ref="H30:I30"/>
    <mergeCell ref="J30:K30"/>
    <mergeCell ref="L30:M30"/>
    <mergeCell ref="N30:O30"/>
    <mergeCell ref="F6:G6"/>
    <mergeCell ref="H6:I6"/>
    <mergeCell ref="J6:K6"/>
    <mergeCell ref="L6:M6"/>
    <mergeCell ref="N6:O6"/>
  </mergeCells>
  <phoneticPr fontId="3"/>
  <printOptions horizontalCentered="1"/>
  <pageMargins left="0.78740157480314965" right="0.27" top="0.38" bottom="0.34" header="0.19685039370078741" footer="0.19685039370078741"/>
  <pageSetup paperSize="9" scale="72" orientation="landscape" r:id="rId1"/>
  <headerFooter alignWithMargins="0">
    <oddHeader>&amp;R&amp;"明朝,斜体"&amp;9都道府県－2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7"/>
  <sheetViews>
    <sheetView view="pageBreakPreview" zoomScaleSheetLayoutView="100" workbookViewId="0">
      <pane xSplit="5" ySplit="8" topLeftCell="F9" activePane="bottomRight" state="frozen"/>
      <selection pane="topRight"/>
      <selection pane="bottomLeft"/>
      <selection pane="bottomRight" activeCell="E2" sqref="E2"/>
    </sheetView>
  </sheetViews>
  <sheetFormatPr defaultColWidth="9" defaultRowHeight="14"/>
  <cols>
    <col min="1" max="2" width="3.6328125" style="1" customWidth="1"/>
    <col min="3" max="4" width="1.6328125" style="1" customWidth="1"/>
    <col min="5" max="5" width="32.6328125" style="1" customWidth="1"/>
    <col min="6" max="6" width="15.6328125" style="1" customWidth="1"/>
    <col min="7" max="7" width="10.6328125" style="1" customWidth="1"/>
    <col min="8" max="8" width="15.6328125" style="1" customWidth="1"/>
    <col min="9" max="9" width="10.6328125" style="1" customWidth="1"/>
    <col min="10" max="11" width="9" style="1"/>
    <col min="12" max="12" width="9.90625" style="1" customWidth="1"/>
    <col min="13" max="16384" width="9" style="1"/>
  </cols>
  <sheetData>
    <row r="1" spans="1:9" ht="34" customHeight="1">
      <c r="A1" s="2" t="s">
        <v>3</v>
      </c>
      <c r="B1" s="2"/>
      <c r="C1" s="2"/>
      <c r="D1" s="2"/>
      <c r="E1" s="19" t="s">
        <v>243</v>
      </c>
      <c r="F1" s="24"/>
    </row>
    <row r="3" spans="1:9">
      <c r="A3" s="3" t="s">
        <v>135</v>
      </c>
    </row>
    <row r="5" spans="1:9">
      <c r="A5" s="4" t="s">
        <v>236</v>
      </c>
      <c r="B5" s="4"/>
      <c r="C5" s="4"/>
      <c r="D5" s="4"/>
      <c r="E5" s="4"/>
    </row>
    <row r="6" spans="1:9" ht="15">
      <c r="A6" s="6"/>
      <c r="H6" s="29"/>
      <c r="I6" s="30" t="s">
        <v>7</v>
      </c>
    </row>
    <row r="7" spans="1:9" ht="27" customHeight="1">
      <c r="A7" s="5"/>
      <c r="B7" s="10"/>
      <c r="C7" s="10"/>
      <c r="D7" s="10"/>
      <c r="E7" s="20"/>
      <c r="F7" s="25" t="s">
        <v>228</v>
      </c>
      <c r="G7" s="25"/>
      <c r="H7" s="25" t="s">
        <v>167</v>
      </c>
      <c r="I7" s="49" t="s">
        <v>15</v>
      </c>
    </row>
    <row r="8" spans="1:9" ht="17.149999999999999" customHeight="1">
      <c r="A8" s="7"/>
      <c r="B8" s="11"/>
      <c r="C8" s="11"/>
      <c r="D8" s="11"/>
      <c r="E8" s="21"/>
      <c r="F8" s="26" t="s">
        <v>48</v>
      </c>
      <c r="G8" s="26" t="s">
        <v>6</v>
      </c>
      <c r="H8" s="26" t="s">
        <v>48</v>
      </c>
      <c r="I8" s="22"/>
    </row>
    <row r="9" spans="1:9" ht="18" customHeight="1">
      <c r="A9" s="78" t="s">
        <v>32</v>
      </c>
      <c r="B9" s="78" t="s">
        <v>112</v>
      </c>
      <c r="C9" s="12" t="s">
        <v>13</v>
      </c>
      <c r="D9" s="15"/>
      <c r="E9" s="15"/>
      <c r="F9" s="27">
        <v>585905</v>
      </c>
      <c r="G9" s="28">
        <f t="shared" ref="G9:G27" si="0">F9/$F$27*100</f>
        <v>46.163440348503819</v>
      </c>
      <c r="H9" s="27">
        <v>582859</v>
      </c>
      <c r="I9" s="28">
        <f t="shared" ref="I9:I45" si="1">(F9/H9-1)*100</f>
        <v>0.52259637408018644</v>
      </c>
    </row>
    <row r="10" spans="1:9" ht="18" customHeight="1">
      <c r="A10" s="78"/>
      <c r="B10" s="78"/>
      <c r="C10" s="13"/>
      <c r="D10" s="12" t="s">
        <v>5</v>
      </c>
      <c r="E10" s="15"/>
      <c r="F10" s="27">
        <v>140317</v>
      </c>
      <c r="G10" s="28">
        <f t="shared" si="0"/>
        <v>11.055572933122281</v>
      </c>
      <c r="H10" s="27">
        <v>133107</v>
      </c>
      <c r="I10" s="28">
        <f t="shared" si="1"/>
        <v>5.4166948394900327</v>
      </c>
    </row>
    <row r="11" spans="1:9" ht="18" customHeight="1">
      <c r="A11" s="78"/>
      <c r="B11" s="78"/>
      <c r="C11" s="13"/>
      <c r="D11" s="13"/>
      <c r="E11" s="16" t="s">
        <v>23</v>
      </c>
      <c r="F11" s="27">
        <v>131083</v>
      </c>
      <c r="G11" s="28">
        <f t="shared" si="0"/>
        <v>10.328026303245281</v>
      </c>
      <c r="H11" s="27">
        <v>123481</v>
      </c>
      <c r="I11" s="28">
        <f t="shared" si="1"/>
        <v>6.1564127274641445</v>
      </c>
    </row>
    <row r="12" spans="1:9" ht="18" customHeight="1">
      <c r="A12" s="78"/>
      <c r="B12" s="78"/>
      <c r="C12" s="13"/>
      <c r="D12" s="13"/>
      <c r="E12" s="16" t="s">
        <v>38</v>
      </c>
      <c r="F12" s="27">
        <v>8842</v>
      </c>
      <c r="G12" s="28">
        <f t="shared" si="0"/>
        <v>0.6966609596461385</v>
      </c>
      <c r="H12" s="27">
        <v>9181</v>
      </c>
      <c r="I12" s="28">
        <f t="shared" si="1"/>
        <v>-3.6924082343971265</v>
      </c>
    </row>
    <row r="13" spans="1:9" ht="18" customHeight="1">
      <c r="A13" s="78"/>
      <c r="B13" s="78"/>
      <c r="C13" s="13"/>
      <c r="D13" s="14"/>
      <c r="E13" s="16" t="s">
        <v>40</v>
      </c>
      <c r="F13" s="27">
        <v>392</v>
      </c>
      <c r="G13" s="28">
        <f t="shared" si="0"/>
        <v>3.088567023086251E-2</v>
      </c>
      <c r="H13" s="27">
        <v>445</v>
      </c>
      <c r="I13" s="28">
        <f t="shared" si="1"/>
        <v>-11.910112359550562</v>
      </c>
    </row>
    <row r="14" spans="1:9" ht="18" customHeight="1">
      <c r="A14" s="78"/>
      <c r="B14" s="78"/>
      <c r="C14" s="13"/>
      <c r="D14" s="12" t="s">
        <v>42</v>
      </c>
      <c r="E14" s="15"/>
      <c r="F14" s="27">
        <v>146516</v>
      </c>
      <c r="G14" s="28">
        <f t="shared" si="0"/>
        <v>11.543991988635334</v>
      </c>
      <c r="H14" s="27">
        <v>148938</v>
      </c>
      <c r="I14" s="28">
        <f t="shared" si="1"/>
        <v>-1.6261800212168831</v>
      </c>
    </row>
    <row r="15" spans="1:9" ht="18" customHeight="1">
      <c r="A15" s="78"/>
      <c r="B15" s="78"/>
      <c r="C15" s="13"/>
      <c r="D15" s="13"/>
      <c r="E15" s="16" t="s">
        <v>44</v>
      </c>
      <c r="F15" s="27">
        <v>6317</v>
      </c>
      <c r="G15" s="28">
        <f t="shared" si="0"/>
        <v>0.49771627257234297</v>
      </c>
      <c r="H15" s="27">
        <v>6109</v>
      </c>
      <c r="I15" s="28">
        <f t="shared" si="1"/>
        <v>3.4048125716156452</v>
      </c>
    </row>
    <row r="16" spans="1:9" ht="18" customHeight="1">
      <c r="A16" s="78"/>
      <c r="B16" s="78"/>
      <c r="C16" s="13"/>
      <c r="D16" s="14"/>
      <c r="E16" s="16" t="s">
        <v>11</v>
      </c>
      <c r="F16" s="27">
        <v>140199</v>
      </c>
      <c r="G16" s="28">
        <f t="shared" si="0"/>
        <v>11.04627571606299</v>
      </c>
      <c r="H16" s="27">
        <v>142829</v>
      </c>
      <c r="I16" s="28">
        <f t="shared" si="1"/>
        <v>-1.8413627484614503</v>
      </c>
    </row>
    <row r="17" spans="1:9" ht="18" customHeight="1">
      <c r="A17" s="78"/>
      <c r="B17" s="78"/>
      <c r="C17" s="13"/>
      <c r="D17" s="75" t="s">
        <v>35</v>
      </c>
      <c r="E17" s="76"/>
      <c r="F17" s="27">
        <v>186203</v>
      </c>
      <c r="G17" s="28">
        <f t="shared" si="0"/>
        <v>14.670929729584929</v>
      </c>
      <c r="H17" s="27">
        <v>188383</v>
      </c>
      <c r="I17" s="28">
        <f t="shared" si="1"/>
        <v>-1.1572169463274329</v>
      </c>
    </row>
    <row r="18" spans="1:9" ht="18" customHeight="1">
      <c r="A18" s="78"/>
      <c r="B18" s="78"/>
      <c r="C18" s="13"/>
      <c r="D18" s="75" t="s">
        <v>115</v>
      </c>
      <c r="E18" s="77"/>
      <c r="F18" s="27">
        <v>10720</v>
      </c>
      <c r="G18" s="28">
        <f t="shared" si="0"/>
        <v>0.84462853284399497</v>
      </c>
      <c r="H18" s="27">
        <v>10097</v>
      </c>
      <c r="I18" s="28">
        <f t="shared" si="1"/>
        <v>6.1701495493710956</v>
      </c>
    </row>
    <row r="19" spans="1:9" ht="18" customHeight="1">
      <c r="A19" s="78"/>
      <c r="B19" s="78"/>
      <c r="C19" s="14"/>
      <c r="D19" s="75" t="s">
        <v>116</v>
      </c>
      <c r="E19" s="77"/>
      <c r="F19" s="27">
        <v>0</v>
      </c>
      <c r="G19" s="28">
        <f t="shared" si="0"/>
        <v>0</v>
      </c>
      <c r="H19" s="27">
        <v>0</v>
      </c>
      <c r="I19" s="28" t="e">
        <f t="shared" si="1"/>
        <v>#DIV/0!</v>
      </c>
    </row>
    <row r="20" spans="1:9" ht="18" customHeight="1">
      <c r="A20" s="78"/>
      <c r="B20" s="78"/>
      <c r="C20" s="15" t="s">
        <v>8</v>
      </c>
      <c r="D20" s="15"/>
      <c r="E20" s="15"/>
      <c r="F20" s="27">
        <v>71480</v>
      </c>
      <c r="G20" s="28">
        <f t="shared" si="0"/>
        <v>5.6319074186276836</v>
      </c>
      <c r="H20" s="27">
        <v>71188</v>
      </c>
      <c r="I20" s="28">
        <f t="shared" si="1"/>
        <v>0.41018149126257342</v>
      </c>
    </row>
    <row r="21" spans="1:9" ht="18" customHeight="1">
      <c r="A21" s="78"/>
      <c r="B21" s="78"/>
      <c r="C21" s="15" t="s">
        <v>10</v>
      </c>
      <c r="D21" s="15"/>
      <c r="E21" s="15"/>
      <c r="F21" s="27">
        <v>192938</v>
      </c>
      <c r="G21" s="28">
        <f t="shared" si="0"/>
        <v>15.201580211740179</v>
      </c>
      <c r="H21" s="27">
        <v>184828</v>
      </c>
      <c r="I21" s="28">
        <f t="shared" si="1"/>
        <v>4.3878633107537812</v>
      </c>
    </row>
    <row r="22" spans="1:9" ht="18" customHeight="1">
      <c r="A22" s="78"/>
      <c r="B22" s="78"/>
      <c r="C22" s="15" t="s">
        <v>45</v>
      </c>
      <c r="D22" s="15"/>
      <c r="E22" s="15"/>
      <c r="F22" s="27">
        <v>18361</v>
      </c>
      <c r="G22" s="28">
        <f t="shared" si="0"/>
        <v>1.4466627324205779</v>
      </c>
      <c r="H22" s="27">
        <v>19317</v>
      </c>
      <c r="I22" s="28">
        <f t="shared" si="1"/>
        <v>-4.9490086452347644</v>
      </c>
    </row>
    <row r="23" spans="1:9" ht="18" customHeight="1">
      <c r="A23" s="78"/>
      <c r="B23" s="78"/>
      <c r="C23" s="15" t="s">
        <v>9</v>
      </c>
      <c r="D23" s="15"/>
      <c r="E23" s="15"/>
      <c r="F23" s="27">
        <v>182950</v>
      </c>
      <c r="G23" s="28">
        <f t="shared" si="0"/>
        <v>14.414625940653817</v>
      </c>
      <c r="H23" s="27">
        <v>298942</v>
      </c>
      <c r="I23" s="28">
        <f t="shared" si="1"/>
        <v>-38.800837620675587</v>
      </c>
    </row>
    <row r="24" spans="1:9" ht="18" customHeight="1">
      <c r="A24" s="78"/>
      <c r="B24" s="78"/>
      <c r="C24" s="15" t="s">
        <v>46</v>
      </c>
      <c r="D24" s="15"/>
      <c r="E24" s="15"/>
      <c r="F24" s="27">
        <v>3720</v>
      </c>
      <c r="G24" s="28">
        <f t="shared" si="0"/>
        <v>0.2930987072928789</v>
      </c>
      <c r="H24" s="27">
        <v>3976</v>
      </c>
      <c r="I24" s="28">
        <f t="shared" si="1"/>
        <v>-6.4386317907444646</v>
      </c>
    </row>
    <row r="25" spans="1:9" ht="18" customHeight="1">
      <c r="A25" s="78"/>
      <c r="B25" s="78"/>
      <c r="C25" s="15" t="s">
        <v>18</v>
      </c>
      <c r="D25" s="15"/>
      <c r="E25" s="15"/>
      <c r="F25" s="27">
        <v>134920</v>
      </c>
      <c r="G25" s="28">
        <f t="shared" si="0"/>
        <v>10.63034343762237</v>
      </c>
      <c r="H25" s="27">
        <v>147625</v>
      </c>
      <c r="I25" s="28">
        <f t="shared" si="1"/>
        <v>-8.6062658763759519</v>
      </c>
    </row>
    <row r="26" spans="1:9" ht="18" customHeight="1">
      <c r="A26" s="78"/>
      <c r="B26" s="78"/>
      <c r="C26" s="15" t="s">
        <v>17</v>
      </c>
      <c r="D26" s="15"/>
      <c r="E26" s="15"/>
      <c r="F26" s="27">
        <v>78923</v>
      </c>
      <c r="G26" s="28">
        <f t="shared" si="0"/>
        <v>6.218341203138678</v>
      </c>
      <c r="H26" s="27">
        <v>75897</v>
      </c>
      <c r="I26" s="28">
        <f t="shared" si="1"/>
        <v>3.9869823576689445</v>
      </c>
    </row>
    <row r="27" spans="1:9" ht="18" customHeight="1">
      <c r="A27" s="78"/>
      <c r="B27" s="78"/>
      <c r="C27" s="15" t="s">
        <v>19</v>
      </c>
      <c r="D27" s="15"/>
      <c r="E27" s="15"/>
      <c r="F27" s="27">
        <v>1269197</v>
      </c>
      <c r="G27" s="28">
        <f t="shared" si="0"/>
        <v>100</v>
      </c>
      <c r="H27" s="27">
        <v>1384632</v>
      </c>
      <c r="I27" s="28">
        <f t="shared" si="1"/>
        <v>-8.3368721797560603</v>
      </c>
    </row>
    <row r="28" spans="1:9" ht="18" customHeight="1">
      <c r="A28" s="78"/>
      <c r="B28" s="78" t="s">
        <v>111</v>
      </c>
      <c r="C28" s="12" t="s">
        <v>22</v>
      </c>
      <c r="D28" s="15"/>
      <c r="E28" s="15"/>
      <c r="F28" s="27">
        <v>500178</v>
      </c>
      <c r="G28" s="28">
        <f t="shared" ref="G28:G45" si="2">F28/$F$45*100</f>
        <v>40.002847189120537</v>
      </c>
      <c r="H28" s="27">
        <v>512396</v>
      </c>
      <c r="I28" s="28">
        <f t="shared" si="1"/>
        <v>-2.3844838757523523</v>
      </c>
    </row>
    <row r="29" spans="1:9" ht="18" customHeight="1">
      <c r="A29" s="78"/>
      <c r="B29" s="78"/>
      <c r="C29" s="13"/>
      <c r="D29" s="15" t="s">
        <v>24</v>
      </c>
      <c r="E29" s="15"/>
      <c r="F29" s="27">
        <v>282146</v>
      </c>
      <c r="G29" s="28">
        <f t="shared" si="2"/>
        <v>22.565253415827172</v>
      </c>
      <c r="H29" s="27">
        <v>296833</v>
      </c>
      <c r="I29" s="28">
        <f t="shared" si="1"/>
        <v>-4.9478999976417697</v>
      </c>
    </row>
    <row r="30" spans="1:9" ht="18" customHeight="1">
      <c r="A30" s="78"/>
      <c r="B30" s="78"/>
      <c r="C30" s="13"/>
      <c r="D30" s="15" t="s">
        <v>47</v>
      </c>
      <c r="E30" s="15"/>
      <c r="F30" s="27">
        <v>19984</v>
      </c>
      <c r="G30" s="28">
        <f t="shared" si="2"/>
        <v>1.5982648141809213</v>
      </c>
      <c r="H30" s="27">
        <v>22753</v>
      </c>
      <c r="I30" s="28">
        <f t="shared" si="1"/>
        <v>-12.16982375950424</v>
      </c>
    </row>
    <row r="31" spans="1:9" ht="18" customHeight="1">
      <c r="A31" s="78"/>
      <c r="B31" s="78"/>
      <c r="C31" s="14"/>
      <c r="D31" s="15" t="s">
        <v>14</v>
      </c>
      <c r="E31" s="15"/>
      <c r="F31" s="27">
        <v>198048</v>
      </c>
      <c r="G31" s="28">
        <f t="shared" si="2"/>
        <v>15.839328959112445</v>
      </c>
      <c r="H31" s="27">
        <v>192810</v>
      </c>
      <c r="I31" s="28">
        <f t="shared" si="1"/>
        <v>2.7166640734401781</v>
      </c>
    </row>
    <row r="32" spans="1:9" ht="18" customHeight="1">
      <c r="A32" s="78"/>
      <c r="B32" s="78"/>
      <c r="C32" s="12" t="s">
        <v>25</v>
      </c>
      <c r="D32" s="15"/>
      <c r="E32" s="15"/>
      <c r="F32" s="27">
        <v>534634</v>
      </c>
      <c r="G32" s="28">
        <f t="shared" si="2"/>
        <v>42.758542367133842</v>
      </c>
      <c r="H32" s="27">
        <v>644684</v>
      </c>
      <c r="I32" s="28">
        <f t="shared" si="1"/>
        <v>-17.070378666137209</v>
      </c>
    </row>
    <row r="33" spans="1:9" ht="18" customHeight="1">
      <c r="A33" s="78"/>
      <c r="B33" s="78"/>
      <c r="C33" s="13"/>
      <c r="D33" s="15" t="s">
        <v>1</v>
      </c>
      <c r="E33" s="15"/>
      <c r="F33" s="27">
        <v>43126</v>
      </c>
      <c r="G33" s="28">
        <f t="shared" si="2"/>
        <v>3.4490976969759015</v>
      </c>
      <c r="H33" s="27">
        <v>59228</v>
      </c>
      <c r="I33" s="28">
        <f t="shared" si="1"/>
        <v>-27.186465860741539</v>
      </c>
    </row>
    <row r="34" spans="1:9" ht="18" customHeight="1">
      <c r="A34" s="78"/>
      <c r="B34" s="78"/>
      <c r="C34" s="13"/>
      <c r="D34" s="15" t="s">
        <v>49</v>
      </c>
      <c r="E34" s="15"/>
      <c r="F34" s="27">
        <v>8614</v>
      </c>
      <c r="G34" s="28">
        <f t="shared" si="2"/>
        <v>0.68892379450332542</v>
      </c>
      <c r="H34" s="27">
        <v>8544</v>
      </c>
      <c r="I34" s="28">
        <f t="shared" si="1"/>
        <v>0.81928838951310645</v>
      </c>
    </row>
    <row r="35" spans="1:9" ht="18" customHeight="1">
      <c r="A35" s="78"/>
      <c r="B35" s="78"/>
      <c r="C35" s="13"/>
      <c r="D35" s="15" t="s">
        <v>51</v>
      </c>
      <c r="E35" s="15"/>
      <c r="F35" s="27">
        <v>437191</v>
      </c>
      <c r="G35" s="28">
        <f t="shared" si="2"/>
        <v>34.965321876329618</v>
      </c>
      <c r="H35" s="27">
        <v>535647</v>
      </c>
      <c r="I35" s="28">
        <f t="shared" si="1"/>
        <v>-18.380761957035141</v>
      </c>
    </row>
    <row r="36" spans="1:9" ht="18" customHeight="1">
      <c r="A36" s="78"/>
      <c r="B36" s="78"/>
      <c r="C36" s="13"/>
      <c r="D36" s="15" t="s">
        <v>39</v>
      </c>
      <c r="E36" s="15"/>
      <c r="F36" s="27">
        <v>18765</v>
      </c>
      <c r="G36" s="28">
        <f t="shared" si="2"/>
        <v>1.5007725799692249</v>
      </c>
      <c r="H36" s="27">
        <v>19615</v>
      </c>
      <c r="I36" s="28">
        <f t="shared" si="1"/>
        <v>-4.3334183023196582</v>
      </c>
    </row>
    <row r="37" spans="1:9" ht="18" customHeight="1">
      <c r="A37" s="78"/>
      <c r="B37" s="78"/>
      <c r="C37" s="13"/>
      <c r="D37" s="15" t="s">
        <v>26</v>
      </c>
      <c r="E37" s="15"/>
      <c r="F37" s="27">
        <v>18048</v>
      </c>
      <c r="G37" s="28">
        <f t="shared" si="2"/>
        <v>1.4434289114460201</v>
      </c>
      <c r="H37" s="27">
        <v>17218</v>
      </c>
      <c r="I37" s="28">
        <f t="shared" si="1"/>
        <v>4.8205366476942624</v>
      </c>
    </row>
    <row r="38" spans="1:9" ht="18" customHeight="1">
      <c r="A38" s="78"/>
      <c r="B38" s="78"/>
      <c r="C38" s="14"/>
      <c r="D38" s="15" t="s">
        <v>54</v>
      </c>
      <c r="E38" s="15"/>
      <c r="F38" s="27">
        <v>8890</v>
      </c>
      <c r="G38" s="28">
        <f t="shared" si="2"/>
        <v>0.71099750790974725</v>
      </c>
      <c r="H38" s="27">
        <v>4432</v>
      </c>
      <c r="I38" s="28">
        <f t="shared" si="1"/>
        <v>100.58664259927798</v>
      </c>
    </row>
    <row r="39" spans="1:9" ht="18" customHeight="1">
      <c r="A39" s="78"/>
      <c r="B39" s="78"/>
      <c r="C39" s="12" t="s">
        <v>28</v>
      </c>
      <c r="D39" s="15"/>
      <c r="E39" s="15"/>
      <c r="F39" s="27">
        <v>215544</v>
      </c>
      <c r="G39" s="28">
        <f t="shared" si="2"/>
        <v>17.238610443745621</v>
      </c>
      <c r="H39" s="27">
        <v>202152</v>
      </c>
      <c r="I39" s="28">
        <f t="shared" si="1"/>
        <v>6.6247180339546574</v>
      </c>
    </row>
    <row r="40" spans="1:9" ht="18" customHeight="1">
      <c r="A40" s="78"/>
      <c r="B40" s="78"/>
      <c r="C40" s="13"/>
      <c r="D40" s="12" t="s">
        <v>29</v>
      </c>
      <c r="E40" s="15"/>
      <c r="F40" s="27">
        <v>201129</v>
      </c>
      <c r="G40" s="28">
        <f t="shared" si="2"/>
        <v>16.085738781595001</v>
      </c>
      <c r="H40" s="27">
        <v>196033</v>
      </c>
      <c r="I40" s="28">
        <f t="shared" si="1"/>
        <v>2.5995623185892214</v>
      </c>
    </row>
    <row r="41" spans="1:9" ht="18" customHeight="1">
      <c r="A41" s="78"/>
      <c r="B41" s="78"/>
      <c r="C41" s="13"/>
      <c r="D41" s="13"/>
      <c r="E41" s="23" t="s">
        <v>114</v>
      </c>
      <c r="F41" s="27">
        <v>127903</v>
      </c>
      <c r="G41" s="28">
        <f t="shared" si="2"/>
        <v>10.229326687759325</v>
      </c>
      <c r="H41" s="27">
        <v>121392</v>
      </c>
      <c r="I41" s="28">
        <f t="shared" si="1"/>
        <v>5.3636153947541843</v>
      </c>
    </row>
    <row r="42" spans="1:9" ht="18" customHeight="1">
      <c r="A42" s="78"/>
      <c r="B42" s="78"/>
      <c r="C42" s="13"/>
      <c r="D42" s="14"/>
      <c r="E42" s="16" t="s">
        <v>55</v>
      </c>
      <c r="F42" s="27">
        <v>73226</v>
      </c>
      <c r="G42" s="28">
        <f t="shared" si="2"/>
        <v>5.8564120938356758</v>
      </c>
      <c r="H42" s="27">
        <v>74641</v>
      </c>
      <c r="I42" s="28">
        <f t="shared" si="1"/>
        <v>-1.8957409466647035</v>
      </c>
    </row>
    <row r="43" spans="1:9" ht="18" customHeight="1">
      <c r="A43" s="78"/>
      <c r="B43" s="78"/>
      <c r="C43" s="13"/>
      <c r="D43" s="15" t="s">
        <v>58</v>
      </c>
      <c r="E43" s="15"/>
      <c r="F43" s="27">
        <v>14415</v>
      </c>
      <c r="G43" s="28">
        <f t="shared" si="2"/>
        <v>1.1528716621506194</v>
      </c>
      <c r="H43" s="27">
        <v>6119</v>
      </c>
      <c r="I43" s="28">
        <f t="shared" si="1"/>
        <v>135.57770877594376</v>
      </c>
    </row>
    <row r="44" spans="1:9" ht="18" customHeight="1">
      <c r="A44" s="78"/>
      <c r="B44" s="78"/>
      <c r="C44" s="14"/>
      <c r="D44" s="15" t="s">
        <v>60</v>
      </c>
      <c r="E44" s="15"/>
      <c r="F44" s="27">
        <v>0</v>
      </c>
      <c r="G44" s="28">
        <f t="shared" si="2"/>
        <v>0</v>
      </c>
      <c r="H44" s="27">
        <v>0</v>
      </c>
      <c r="I44" s="28" t="e">
        <f t="shared" si="1"/>
        <v>#DIV/0!</v>
      </c>
    </row>
    <row r="45" spans="1:9" ht="18" customHeight="1">
      <c r="A45" s="78"/>
      <c r="B45" s="78"/>
      <c r="C45" s="16" t="s">
        <v>30</v>
      </c>
      <c r="D45" s="16"/>
      <c r="E45" s="16"/>
      <c r="F45" s="27">
        <f>SUM(F28,F32,F39)</f>
        <v>1250356</v>
      </c>
      <c r="G45" s="28">
        <f t="shared" si="2"/>
        <v>100</v>
      </c>
      <c r="H45" s="27">
        <f>SUM(H28,H32,H39)</f>
        <v>1359232</v>
      </c>
      <c r="I45" s="28">
        <f t="shared" si="1"/>
        <v>-8.0101115924286699</v>
      </c>
    </row>
    <row r="46" spans="1:9">
      <c r="A46" s="8" t="s">
        <v>31</v>
      </c>
    </row>
    <row r="47" spans="1:9">
      <c r="A47" s="9" t="s">
        <v>33</v>
      </c>
    </row>
  </sheetData>
  <mergeCells count="6">
    <mergeCell ref="D17:E17"/>
    <mergeCell ref="D18:E18"/>
    <mergeCell ref="D19:E19"/>
    <mergeCell ref="A9:A45"/>
    <mergeCell ref="B9:B27"/>
    <mergeCell ref="B28:B45"/>
  </mergeCells>
  <phoneticPr fontId="14"/>
  <printOptions horizontalCentered="1" verticalCentered="1"/>
  <pageMargins left="0" right="0" top="0.19685039370078741" bottom="0.19685039370078741" header="0.19685039370078741" footer="0.31496062992125984"/>
  <pageSetup paperSize="9" orientation="portrait" horizontalDpi="65532" r:id="rId1"/>
  <headerFooter alignWithMargins="0">
    <oddHeader>&amp;R&amp;"明朝,斜体"&amp;9都道府県－3-1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"/>
  <sheetViews>
    <sheetView view="pageBreakPreview" zoomScale="85" zoomScaleSheetLayoutView="85" workbookViewId="0">
      <pane xSplit="4" ySplit="6" topLeftCell="E7" activePane="bottomRight" state="frozen"/>
      <selection pane="topRight"/>
      <selection pane="bottomLeft"/>
      <selection pane="bottomRight" activeCell="C2" sqref="C2"/>
    </sheetView>
  </sheetViews>
  <sheetFormatPr defaultColWidth="9" defaultRowHeight="14"/>
  <cols>
    <col min="1" max="1" width="5.36328125" style="1" customWidth="1"/>
    <col min="2" max="2" width="3.08984375" style="1" customWidth="1"/>
    <col min="3" max="3" width="34.7265625" style="1" customWidth="1"/>
    <col min="4" max="9" width="11.90625" style="1" customWidth="1"/>
    <col min="10" max="16384" width="9" style="1"/>
  </cols>
  <sheetData>
    <row r="1" spans="1:9" ht="34" customHeight="1">
      <c r="A1" s="51" t="s">
        <v>3</v>
      </c>
      <c r="B1" s="51"/>
      <c r="C1" s="19" t="s">
        <v>243</v>
      </c>
      <c r="D1" s="56"/>
      <c r="E1" s="56"/>
    </row>
    <row r="4" spans="1:9">
      <c r="A4" s="52" t="s">
        <v>136</v>
      </c>
    </row>
    <row r="5" spans="1:9">
      <c r="I5" s="30" t="s">
        <v>137</v>
      </c>
    </row>
    <row r="6" spans="1:9" s="50" customFormat="1" ht="29.25" customHeight="1">
      <c r="A6" s="53" t="s">
        <v>139</v>
      </c>
      <c r="B6" s="25"/>
      <c r="C6" s="25"/>
      <c r="D6" s="25"/>
      <c r="E6" s="57" t="s">
        <v>225</v>
      </c>
      <c r="F6" s="57" t="s">
        <v>226</v>
      </c>
      <c r="G6" s="57" t="s">
        <v>230</v>
      </c>
      <c r="H6" s="57" t="s">
        <v>234</v>
      </c>
      <c r="I6" s="57" t="s">
        <v>233</v>
      </c>
    </row>
    <row r="7" spans="1:9" ht="27" customHeight="1">
      <c r="A7" s="78" t="s">
        <v>128</v>
      </c>
      <c r="B7" s="12" t="s">
        <v>129</v>
      </c>
      <c r="C7" s="15"/>
      <c r="D7" s="41" t="s">
        <v>62</v>
      </c>
      <c r="E7" s="58">
        <v>1141841</v>
      </c>
      <c r="F7" s="57">
        <v>1295645</v>
      </c>
      <c r="G7" s="57">
        <v>1421363</v>
      </c>
      <c r="H7" s="57">
        <v>1384632</v>
      </c>
      <c r="I7" s="57">
        <v>1269197</v>
      </c>
    </row>
    <row r="8" spans="1:9" ht="27" customHeight="1">
      <c r="A8" s="78"/>
      <c r="B8" s="38"/>
      <c r="C8" s="15" t="s">
        <v>140</v>
      </c>
      <c r="D8" s="41" t="s">
        <v>65</v>
      </c>
      <c r="E8" s="27">
        <v>739744</v>
      </c>
      <c r="F8" s="27">
        <v>740780</v>
      </c>
      <c r="G8" s="27">
        <v>838772</v>
      </c>
      <c r="H8" s="27">
        <v>841192</v>
      </c>
      <c r="I8" s="62">
        <v>849889</v>
      </c>
    </row>
    <row r="9" spans="1:9" ht="27" customHeight="1">
      <c r="A9" s="78"/>
      <c r="B9" s="15" t="s">
        <v>141</v>
      </c>
      <c r="C9" s="15"/>
      <c r="D9" s="41"/>
      <c r="E9" s="27">
        <v>1128612</v>
      </c>
      <c r="F9" s="27">
        <v>1273764</v>
      </c>
      <c r="G9" s="27">
        <v>1398301</v>
      </c>
      <c r="H9" s="27">
        <v>1359232</v>
      </c>
      <c r="I9" s="62">
        <v>1250356</v>
      </c>
    </row>
    <row r="10" spans="1:9" ht="27" customHeight="1">
      <c r="A10" s="78"/>
      <c r="B10" s="15" t="s">
        <v>143</v>
      </c>
      <c r="C10" s="15"/>
      <c r="D10" s="41"/>
      <c r="E10" s="27">
        <v>13229</v>
      </c>
      <c r="F10" s="27">
        <v>21882</v>
      </c>
      <c r="G10" s="27">
        <v>23061</v>
      </c>
      <c r="H10" s="27">
        <v>25400</v>
      </c>
      <c r="I10" s="62">
        <v>18841</v>
      </c>
    </row>
    <row r="11" spans="1:9" ht="27" customHeight="1">
      <c r="A11" s="78"/>
      <c r="B11" s="15" t="s">
        <v>144</v>
      </c>
      <c r="C11" s="15"/>
      <c r="D11" s="41"/>
      <c r="E11" s="27">
        <v>7156</v>
      </c>
      <c r="F11" s="27">
        <v>7386</v>
      </c>
      <c r="G11" s="27">
        <v>16302</v>
      </c>
      <c r="H11" s="27">
        <v>9507</v>
      </c>
      <c r="I11" s="62">
        <v>11502</v>
      </c>
    </row>
    <row r="12" spans="1:9" ht="27" customHeight="1">
      <c r="A12" s="78"/>
      <c r="B12" s="15" t="s">
        <v>102</v>
      </c>
      <c r="C12" s="15"/>
      <c r="D12" s="41"/>
      <c r="E12" s="27">
        <v>6073</v>
      </c>
      <c r="F12" s="27">
        <v>14496</v>
      </c>
      <c r="G12" s="27">
        <v>6760</v>
      </c>
      <c r="H12" s="27">
        <v>15893</v>
      </c>
      <c r="I12" s="62">
        <v>7339</v>
      </c>
    </row>
    <row r="13" spans="1:9" ht="27" customHeight="1">
      <c r="A13" s="78"/>
      <c r="B13" s="15" t="s">
        <v>146</v>
      </c>
      <c r="C13" s="15"/>
      <c r="D13" s="41"/>
      <c r="E13" s="27">
        <v>117</v>
      </c>
      <c r="F13" s="27">
        <v>8423</v>
      </c>
      <c r="G13" s="27">
        <v>-7736</v>
      </c>
      <c r="H13" s="27">
        <v>9133</v>
      </c>
      <c r="I13" s="62">
        <v>-8554</v>
      </c>
    </row>
    <row r="14" spans="1:9" ht="27" customHeight="1">
      <c r="A14" s="78"/>
      <c r="B14" s="15" t="s">
        <v>147</v>
      </c>
      <c r="C14" s="15"/>
      <c r="D14" s="41"/>
      <c r="E14" s="27">
        <v>0</v>
      </c>
      <c r="F14" s="27">
        <v>0</v>
      </c>
      <c r="G14" s="27">
        <v>0</v>
      </c>
      <c r="H14" s="27">
        <v>0</v>
      </c>
      <c r="I14" s="62">
        <v>0</v>
      </c>
    </row>
    <row r="15" spans="1:9" ht="27" customHeight="1">
      <c r="A15" s="78"/>
      <c r="B15" s="15" t="s">
        <v>148</v>
      </c>
      <c r="C15" s="15"/>
      <c r="D15" s="41"/>
      <c r="E15" s="27">
        <v>117</v>
      </c>
      <c r="F15" s="27">
        <v>8424</v>
      </c>
      <c r="G15" s="27">
        <v>-7733</v>
      </c>
      <c r="H15" s="27">
        <v>5934</v>
      </c>
      <c r="I15" s="62">
        <v>-8551</v>
      </c>
    </row>
    <row r="16" spans="1:9" ht="27" customHeight="1">
      <c r="A16" s="78"/>
      <c r="B16" s="15" t="s">
        <v>149</v>
      </c>
      <c r="C16" s="15"/>
      <c r="D16" s="41" t="s">
        <v>66</v>
      </c>
      <c r="E16" s="27">
        <v>112043</v>
      </c>
      <c r="F16" s="27">
        <v>103360</v>
      </c>
      <c r="G16" s="27">
        <v>143715</v>
      </c>
      <c r="H16" s="27">
        <v>141582</v>
      </c>
      <c r="I16" s="62">
        <v>138767</v>
      </c>
    </row>
    <row r="17" spans="1:9" ht="27" customHeight="1">
      <c r="A17" s="78"/>
      <c r="B17" s="15" t="s">
        <v>43</v>
      </c>
      <c r="C17" s="15"/>
      <c r="D17" s="41" t="s">
        <v>67</v>
      </c>
      <c r="E17" s="27">
        <v>97696</v>
      </c>
      <c r="F17" s="27">
        <v>156721</v>
      </c>
      <c r="G17" s="27">
        <v>153683</v>
      </c>
      <c r="H17" s="27">
        <v>163492</v>
      </c>
      <c r="I17" s="62">
        <v>163904</v>
      </c>
    </row>
    <row r="18" spans="1:9" ht="27" customHeight="1">
      <c r="A18" s="78"/>
      <c r="B18" s="15" t="s">
        <v>150</v>
      </c>
      <c r="C18" s="15"/>
      <c r="D18" s="41" t="s">
        <v>36</v>
      </c>
      <c r="E18" s="27">
        <v>2769682</v>
      </c>
      <c r="F18" s="27">
        <v>2825844</v>
      </c>
      <c r="G18" s="27">
        <v>2859305</v>
      </c>
      <c r="H18" s="27">
        <v>2834655</v>
      </c>
      <c r="I18" s="62">
        <v>2792041</v>
      </c>
    </row>
    <row r="19" spans="1:9" ht="27" customHeight="1">
      <c r="A19" s="78"/>
      <c r="B19" s="15" t="s">
        <v>151</v>
      </c>
      <c r="C19" s="15"/>
      <c r="D19" s="41" t="s">
        <v>152</v>
      </c>
      <c r="E19" s="27">
        <f>E17+E18-E16</f>
        <v>2755335</v>
      </c>
      <c r="F19" s="27">
        <f>F17+F18-F16</f>
        <v>2879205</v>
      </c>
      <c r="G19" s="27">
        <f>G17+G18-G16</f>
        <v>2869273</v>
      </c>
      <c r="H19" s="27">
        <f>H17+H18-H16</f>
        <v>2856565</v>
      </c>
      <c r="I19" s="27">
        <f>I17+I18-I16</f>
        <v>2817178</v>
      </c>
    </row>
    <row r="20" spans="1:9" ht="27" customHeight="1">
      <c r="A20" s="78"/>
      <c r="B20" s="15" t="s">
        <v>153</v>
      </c>
      <c r="C20" s="15"/>
      <c r="D20" s="41" t="s">
        <v>93</v>
      </c>
      <c r="E20" s="59">
        <f>E18/E8</f>
        <v>3.7441087727646321</v>
      </c>
      <c r="F20" s="59">
        <f>F18/F8</f>
        <v>3.8146872215772563</v>
      </c>
      <c r="G20" s="59">
        <f>G18/G8</f>
        <v>3.4089180373212269</v>
      </c>
      <c r="H20" s="59">
        <f>H18/H8</f>
        <v>3.3698073685912373</v>
      </c>
      <c r="I20" s="59">
        <f>I18/I8</f>
        <v>3.2851831239138289</v>
      </c>
    </row>
    <row r="21" spans="1:9" ht="27" customHeight="1">
      <c r="A21" s="78"/>
      <c r="B21" s="15" t="s">
        <v>53</v>
      </c>
      <c r="C21" s="15"/>
      <c r="D21" s="41" t="s">
        <v>2</v>
      </c>
      <c r="E21" s="59">
        <f>E19/E8</f>
        <v>3.7247142254617813</v>
      </c>
      <c r="F21" s="59">
        <f>F19/F8</f>
        <v>3.8867207538000486</v>
      </c>
      <c r="G21" s="59">
        <f>G19/G8</f>
        <v>3.4208020773225623</v>
      </c>
      <c r="H21" s="59">
        <f>H19/H8</f>
        <v>3.3958537408819867</v>
      </c>
      <c r="I21" s="59">
        <f>I19/I8</f>
        <v>3.3147599274728816</v>
      </c>
    </row>
    <row r="22" spans="1:9" ht="27" customHeight="1">
      <c r="A22" s="78"/>
      <c r="B22" s="15" t="s">
        <v>154</v>
      </c>
      <c r="C22" s="15"/>
      <c r="D22" s="41" t="s">
        <v>155</v>
      </c>
      <c r="E22" s="27">
        <f>E18/E24*1000000</f>
        <v>748501.00194443436</v>
      </c>
      <c r="F22" s="27">
        <f>F18/F24*1000000</f>
        <v>777783.34372820449</v>
      </c>
      <c r="G22" s="27">
        <f>G18/G24*1000000</f>
        <v>786993.12617355154</v>
      </c>
      <c r="H22" s="27">
        <f>H18/H24*1000000</f>
        <v>780208.47726055421</v>
      </c>
      <c r="I22" s="27">
        <f>I18/I24*1000000</f>
        <v>768479.42943992652</v>
      </c>
    </row>
    <row r="23" spans="1:9" ht="27" customHeight="1">
      <c r="A23" s="78"/>
      <c r="B23" s="15" t="s">
        <v>37</v>
      </c>
      <c r="C23" s="15"/>
      <c r="D23" s="41" t="s">
        <v>156</v>
      </c>
      <c r="E23" s="27">
        <f>E19/E24*1000000</f>
        <v>744623.75398784701</v>
      </c>
      <c r="F23" s="27">
        <f>F19/F24*1000000</f>
        <v>792470.38837917626</v>
      </c>
      <c r="G23" s="27">
        <f>G19/G24*1000000</f>
        <v>789736.71158388653</v>
      </c>
      <c r="H23" s="27">
        <f>H19/H24*1000000</f>
        <v>786238.97047287761</v>
      </c>
      <c r="I23" s="27">
        <f>I19/I24*1000000</f>
        <v>775398.11989534297</v>
      </c>
    </row>
    <row r="24" spans="1:9" ht="27" customHeight="1">
      <c r="A24" s="78"/>
      <c r="B24" s="15" t="s">
        <v>157</v>
      </c>
      <c r="C24" s="55"/>
      <c r="D24" s="41" t="s">
        <v>89</v>
      </c>
      <c r="E24" s="27">
        <v>3700305</v>
      </c>
      <c r="F24" s="27">
        <v>3633202</v>
      </c>
      <c r="G24" s="27">
        <v>3633202</v>
      </c>
      <c r="H24" s="62">
        <v>3633202</v>
      </c>
      <c r="I24" s="62">
        <v>3633202</v>
      </c>
    </row>
    <row r="25" spans="1:9" ht="27" customHeight="1">
      <c r="A25" s="78"/>
      <c r="B25" s="16" t="s">
        <v>158</v>
      </c>
      <c r="C25" s="16"/>
      <c r="D25" s="16"/>
      <c r="E25" s="27">
        <v>711651</v>
      </c>
      <c r="F25" s="27">
        <v>714964</v>
      </c>
      <c r="G25" s="27">
        <v>750435</v>
      </c>
      <c r="H25" s="27">
        <v>726566</v>
      </c>
      <c r="I25" s="27">
        <v>737591</v>
      </c>
    </row>
    <row r="26" spans="1:9" ht="27" customHeight="1">
      <c r="A26" s="78"/>
      <c r="B26" s="16" t="s">
        <v>160</v>
      </c>
      <c r="C26" s="16"/>
      <c r="D26" s="16"/>
      <c r="E26" s="60">
        <v>0.72899999999999998</v>
      </c>
      <c r="F26" s="60">
        <v>0.72599999999999998</v>
      </c>
      <c r="G26" s="60">
        <v>0.69299999999999995</v>
      </c>
      <c r="H26" s="60">
        <v>0.67700000000000005</v>
      </c>
      <c r="I26" s="60">
        <v>0.66624000000000005</v>
      </c>
    </row>
    <row r="27" spans="1:9" ht="27" customHeight="1">
      <c r="A27" s="78"/>
      <c r="B27" s="16" t="s">
        <v>161</v>
      </c>
      <c r="C27" s="16"/>
      <c r="D27" s="16"/>
      <c r="E27" s="28">
        <v>0.9</v>
      </c>
      <c r="F27" s="28">
        <v>2</v>
      </c>
      <c r="G27" s="28">
        <v>0.9</v>
      </c>
      <c r="H27" s="28">
        <v>2.2000000000000002</v>
      </c>
      <c r="I27" s="28">
        <v>1</v>
      </c>
    </row>
    <row r="28" spans="1:9" ht="27" customHeight="1">
      <c r="A28" s="78"/>
      <c r="B28" s="16" t="s">
        <v>163</v>
      </c>
      <c r="C28" s="16"/>
      <c r="D28" s="16"/>
      <c r="E28" s="28">
        <v>97.1</v>
      </c>
      <c r="F28" s="28">
        <v>96.1</v>
      </c>
      <c r="G28" s="28">
        <v>88.4</v>
      </c>
      <c r="H28" s="28">
        <v>95.4</v>
      </c>
      <c r="I28" s="28">
        <v>95.6</v>
      </c>
    </row>
    <row r="29" spans="1:9" ht="27" customHeight="1">
      <c r="A29" s="78"/>
      <c r="B29" s="16" t="s">
        <v>164</v>
      </c>
      <c r="C29" s="16"/>
      <c r="D29" s="16"/>
      <c r="E29" s="28">
        <v>54.7</v>
      </c>
      <c r="F29" s="28">
        <v>46.8</v>
      </c>
      <c r="G29" s="28">
        <v>46</v>
      </c>
      <c r="H29" s="28">
        <v>47.8</v>
      </c>
      <c r="I29" s="28">
        <v>53.1</v>
      </c>
    </row>
    <row r="30" spans="1:9" ht="27" customHeight="1">
      <c r="A30" s="78"/>
      <c r="B30" s="78" t="s">
        <v>165</v>
      </c>
      <c r="C30" s="16" t="s">
        <v>166</v>
      </c>
      <c r="D30" s="16"/>
      <c r="E30" s="28">
        <v>0</v>
      </c>
      <c r="F30" s="28">
        <v>0</v>
      </c>
      <c r="G30" s="28">
        <v>0</v>
      </c>
      <c r="H30" s="28">
        <v>0</v>
      </c>
      <c r="I30" s="28">
        <v>0</v>
      </c>
    </row>
    <row r="31" spans="1:9" ht="27" customHeight="1">
      <c r="A31" s="78"/>
      <c r="B31" s="78"/>
      <c r="C31" s="16" t="s">
        <v>168</v>
      </c>
      <c r="D31" s="16"/>
      <c r="E31" s="28">
        <v>0</v>
      </c>
      <c r="F31" s="28">
        <v>0</v>
      </c>
      <c r="G31" s="28">
        <v>0</v>
      </c>
      <c r="H31" s="28">
        <v>0</v>
      </c>
      <c r="I31" s="28">
        <v>0</v>
      </c>
    </row>
    <row r="32" spans="1:9" ht="27" customHeight="1">
      <c r="A32" s="78"/>
      <c r="B32" s="78"/>
      <c r="C32" s="16" t="s">
        <v>80</v>
      </c>
      <c r="D32" s="16"/>
      <c r="E32" s="28">
        <v>13.8</v>
      </c>
      <c r="F32" s="28">
        <v>13.5</v>
      </c>
      <c r="G32" s="28">
        <v>13.1</v>
      </c>
      <c r="H32" s="28">
        <v>13</v>
      </c>
      <c r="I32" s="28">
        <v>13.6</v>
      </c>
    </row>
    <row r="33" spans="1:9" ht="27" customHeight="1">
      <c r="A33" s="78"/>
      <c r="B33" s="78"/>
      <c r="C33" s="16" t="s">
        <v>170</v>
      </c>
      <c r="D33" s="16"/>
      <c r="E33" s="28">
        <v>242.5</v>
      </c>
      <c r="F33" s="28">
        <v>248.7</v>
      </c>
      <c r="G33" s="28">
        <v>230.9</v>
      </c>
      <c r="H33" s="28">
        <v>240</v>
      </c>
      <c r="I33" s="28">
        <v>235.4</v>
      </c>
    </row>
    <row r="34" spans="1:9" ht="27" customHeight="1">
      <c r="A34" s="1" t="s">
        <v>138</v>
      </c>
      <c r="E34" s="61"/>
      <c r="F34" s="61"/>
      <c r="G34" s="61"/>
      <c r="H34" s="61"/>
      <c r="I34" s="63"/>
    </row>
    <row r="35" spans="1:9" ht="27" customHeight="1">
      <c r="A35" s="1" t="s">
        <v>134</v>
      </c>
    </row>
    <row r="36" spans="1:9">
      <c r="A36" s="54"/>
    </row>
  </sheetData>
  <mergeCells count="2">
    <mergeCell ref="B30:B33"/>
    <mergeCell ref="A7:A33"/>
  </mergeCells>
  <phoneticPr fontId="14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r:id="rId1"/>
  <headerFooter alignWithMargins="0">
    <oddHeader>&amp;R&amp;"明朝,斜体"&amp;9都道府県－3-2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0"/>
  <sheetViews>
    <sheetView view="pageBreakPreview" zoomScale="85" zoomScaleSheetLayoutView="85" workbookViewId="0">
      <pane xSplit="5" ySplit="7" topLeftCell="F8" activePane="bottomRight" state="frozen"/>
      <selection pane="topRight"/>
      <selection pane="bottomLeft"/>
      <selection pane="bottomRight" activeCell="Q22" sqref="Q22"/>
    </sheetView>
  </sheetViews>
  <sheetFormatPr defaultColWidth="9" defaultRowHeight="14"/>
  <cols>
    <col min="1" max="1" width="3.6328125" style="1" customWidth="1"/>
    <col min="2" max="3" width="1.6328125" style="1" customWidth="1"/>
    <col min="4" max="4" width="22.6328125" style="1" customWidth="1"/>
    <col min="5" max="5" width="10.6328125" style="1" customWidth="1"/>
    <col min="6" max="21" width="13.6328125" style="1" customWidth="1"/>
    <col min="22" max="25" width="12" style="1" customWidth="1"/>
    <col min="26" max="16384" width="9" style="1"/>
  </cols>
  <sheetData>
    <row r="1" spans="1:25" ht="34" customHeight="1">
      <c r="A1" s="34" t="s">
        <v>3</v>
      </c>
      <c r="B1" s="37"/>
      <c r="C1" s="37"/>
      <c r="D1" s="39" t="s">
        <v>243</v>
      </c>
      <c r="E1" s="40"/>
      <c r="F1" s="40"/>
      <c r="G1" s="40"/>
    </row>
    <row r="2" spans="1:25" ht="15" customHeight="1"/>
    <row r="3" spans="1:25" ht="15" customHeight="1">
      <c r="A3" s="35" t="s">
        <v>171</v>
      </c>
      <c r="B3" s="35"/>
      <c r="C3" s="35"/>
      <c r="D3" s="35"/>
    </row>
    <row r="4" spans="1:25" ht="15" customHeight="1">
      <c r="A4" s="35"/>
      <c r="B4" s="35"/>
      <c r="C4" s="35"/>
      <c r="D4" s="35"/>
    </row>
    <row r="5" spans="1:25" ht="16" customHeight="1">
      <c r="A5" s="36" t="s">
        <v>237</v>
      </c>
      <c r="B5" s="36"/>
      <c r="C5" s="36"/>
      <c r="D5" s="36"/>
      <c r="K5" s="45"/>
      <c r="O5" s="45" t="s">
        <v>64</v>
      </c>
    </row>
    <row r="6" spans="1:25" ht="16" customHeight="1">
      <c r="A6" s="83" t="s">
        <v>20</v>
      </c>
      <c r="B6" s="83"/>
      <c r="C6" s="83"/>
      <c r="D6" s="83"/>
      <c r="E6" s="83"/>
      <c r="F6" s="79" t="s">
        <v>240</v>
      </c>
      <c r="G6" s="79"/>
      <c r="H6" s="79" t="s">
        <v>242</v>
      </c>
      <c r="I6" s="79"/>
      <c r="J6" s="79" t="s">
        <v>241</v>
      </c>
      <c r="K6" s="79"/>
      <c r="L6" s="79" t="s">
        <v>217</v>
      </c>
      <c r="M6" s="79"/>
      <c r="N6" s="80" t="s">
        <v>195</v>
      </c>
      <c r="O6" s="80"/>
    </row>
    <row r="7" spans="1:25" ht="16" customHeight="1">
      <c r="A7" s="83"/>
      <c r="B7" s="83"/>
      <c r="C7" s="83"/>
      <c r="D7" s="83"/>
      <c r="E7" s="83"/>
      <c r="F7" s="26" t="s">
        <v>228</v>
      </c>
      <c r="G7" s="26" t="s">
        <v>109</v>
      </c>
      <c r="H7" s="26" t="s">
        <v>228</v>
      </c>
      <c r="I7" s="26" t="s">
        <v>109</v>
      </c>
      <c r="J7" s="26" t="s">
        <v>228</v>
      </c>
      <c r="K7" s="26" t="s">
        <v>109</v>
      </c>
      <c r="L7" s="26" t="s">
        <v>228</v>
      </c>
      <c r="M7" s="26" t="s">
        <v>109</v>
      </c>
      <c r="N7" s="26" t="s">
        <v>229</v>
      </c>
      <c r="O7" s="26" t="s">
        <v>110</v>
      </c>
    </row>
    <row r="8" spans="1:25" ht="16" customHeight="1">
      <c r="A8" s="87" t="s">
        <v>104</v>
      </c>
      <c r="B8" s="12" t="s">
        <v>70</v>
      </c>
      <c r="C8" s="15"/>
      <c r="D8" s="15"/>
      <c r="E8" s="41" t="s">
        <v>62</v>
      </c>
      <c r="F8" s="27">
        <v>4837</v>
      </c>
      <c r="G8" s="27">
        <v>4853</v>
      </c>
      <c r="H8" s="27">
        <v>4910</v>
      </c>
      <c r="I8" s="27">
        <v>5321</v>
      </c>
      <c r="J8" s="27">
        <v>6519</v>
      </c>
      <c r="K8" s="27">
        <v>6469</v>
      </c>
      <c r="L8" s="27">
        <v>114</v>
      </c>
      <c r="M8" s="27">
        <v>1586</v>
      </c>
      <c r="N8" s="27">
        <v>43135</v>
      </c>
      <c r="O8" s="27">
        <v>42127</v>
      </c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6" customHeight="1">
      <c r="A9" s="87"/>
      <c r="B9" s="13"/>
      <c r="C9" s="15" t="s">
        <v>71</v>
      </c>
      <c r="D9" s="15"/>
      <c r="E9" s="41" t="s">
        <v>65</v>
      </c>
      <c r="F9" s="27">
        <v>4837</v>
      </c>
      <c r="G9" s="27">
        <v>4853</v>
      </c>
      <c r="H9" s="27">
        <v>4588</v>
      </c>
      <c r="I9" s="27">
        <v>4458</v>
      </c>
      <c r="J9" s="27">
        <v>6519</v>
      </c>
      <c r="K9" s="27">
        <v>6469</v>
      </c>
      <c r="L9" s="27">
        <v>112</v>
      </c>
      <c r="M9" s="27">
        <v>1545</v>
      </c>
      <c r="N9" s="27">
        <v>43129</v>
      </c>
      <c r="O9" s="27">
        <v>42114</v>
      </c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6" customHeight="1">
      <c r="A10" s="87"/>
      <c r="B10" s="14"/>
      <c r="C10" s="15" t="s">
        <v>73</v>
      </c>
      <c r="D10" s="15"/>
      <c r="E10" s="41" t="s">
        <v>66</v>
      </c>
      <c r="F10" s="27">
        <v>0</v>
      </c>
      <c r="G10" s="27">
        <v>0</v>
      </c>
      <c r="H10" s="27">
        <v>322</v>
      </c>
      <c r="I10" s="27">
        <v>863</v>
      </c>
      <c r="J10" s="42">
        <v>0</v>
      </c>
      <c r="K10" s="42">
        <v>0</v>
      </c>
      <c r="L10" s="27">
        <v>2</v>
      </c>
      <c r="M10" s="27">
        <v>41</v>
      </c>
      <c r="N10" s="27">
        <v>6</v>
      </c>
      <c r="O10" s="27">
        <v>13</v>
      </c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6" customHeight="1">
      <c r="A11" s="87"/>
      <c r="B11" s="12" t="s">
        <v>74</v>
      </c>
      <c r="C11" s="15"/>
      <c r="D11" s="15"/>
      <c r="E11" s="41" t="s">
        <v>67</v>
      </c>
      <c r="F11" s="27">
        <v>4144</v>
      </c>
      <c r="G11" s="27">
        <v>4383</v>
      </c>
      <c r="H11" s="27">
        <v>4192</v>
      </c>
      <c r="I11" s="27">
        <v>4521</v>
      </c>
      <c r="J11" s="27">
        <v>5754</v>
      </c>
      <c r="K11" s="27">
        <v>5883</v>
      </c>
      <c r="L11" s="27">
        <v>186</v>
      </c>
      <c r="M11" s="27">
        <v>1577</v>
      </c>
      <c r="N11" s="27">
        <v>43729</v>
      </c>
      <c r="O11" s="27">
        <v>42504</v>
      </c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6" customHeight="1">
      <c r="A12" s="87"/>
      <c r="B12" s="13"/>
      <c r="C12" s="15" t="s">
        <v>57</v>
      </c>
      <c r="D12" s="15"/>
      <c r="E12" s="41" t="s">
        <v>36</v>
      </c>
      <c r="F12" s="27">
        <v>4144</v>
      </c>
      <c r="G12" s="27">
        <v>4383</v>
      </c>
      <c r="H12" s="27">
        <v>4192</v>
      </c>
      <c r="I12" s="27">
        <v>4518</v>
      </c>
      <c r="J12" s="27">
        <v>5754</v>
      </c>
      <c r="K12" s="27">
        <v>5883</v>
      </c>
      <c r="L12" s="27">
        <v>186</v>
      </c>
      <c r="M12" s="27">
        <v>1577</v>
      </c>
      <c r="N12" s="27">
        <v>43559</v>
      </c>
      <c r="O12" s="27">
        <v>42409</v>
      </c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6" customHeight="1">
      <c r="A13" s="87"/>
      <c r="B13" s="14"/>
      <c r="C13" s="15" t="s">
        <v>41</v>
      </c>
      <c r="D13" s="15"/>
      <c r="E13" s="41" t="s">
        <v>69</v>
      </c>
      <c r="F13" s="27">
        <v>0</v>
      </c>
      <c r="G13" s="27">
        <v>0</v>
      </c>
      <c r="H13" s="42">
        <v>0</v>
      </c>
      <c r="I13" s="42">
        <v>3</v>
      </c>
      <c r="J13" s="42">
        <v>0</v>
      </c>
      <c r="K13" s="42">
        <v>0</v>
      </c>
      <c r="L13" s="27">
        <v>0</v>
      </c>
      <c r="M13" s="27">
        <v>0</v>
      </c>
      <c r="N13" s="27">
        <v>170</v>
      </c>
      <c r="O13" s="27">
        <v>95</v>
      </c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6" customHeight="1">
      <c r="A14" s="87"/>
      <c r="B14" s="15" t="s">
        <v>76</v>
      </c>
      <c r="C14" s="15"/>
      <c r="D14" s="15"/>
      <c r="E14" s="41" t="s">
        <v>118</v>
      </c>
      <c r="F14" s="27">
        <v>693</v>
      </c>
      <c r="G14" s="27">
        <v>470</v>
      </c>
      <c r="H14" s="27">
        <v>396</v>
      </c>
      <c r="I14" s="27">
        <v>-60</v>
      </c>
      <c r="J14" s="27">
        <v>765</v>
      </c>
      <c r="K14" s="27">
        <v>586</v>
      </c>
      <c r="L14" s="27">
        <v>-74</v>
      </c>
      <c r="M14" s="27">
        <v>-32</v>
      </c>
      <c r="N14" s="27">
        <v>-430</v>
      </c>
      <c r="O14" s="27">
        <v>-295</v>
      </c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6" customHeight="1">
      <c r="A15" s="87"/>
      <c r="B15" s="15" t="s">
        <v>78</v>
      </c>
      <c r="C15" s="15"/>
      <c r="D15" s="15"/>
      <c r="E15" s="41" t="s">
        <v>119</v>
      </c>
      <c r="F15" s="27">
        <v>0</v>
      </c>
      <c r="G15" s="27">
        <v>0</v>
      </c>
      <c r="H15" s="27">
        <v>322</v>
      </c>
      <c r="I15" s="27">
        <v>860</v>
      </c>
      <c r="J15" s="27">
        <v>0</v>
      </c>
      <c r="K15" s="27">
        <v>0</v>
      </c>
      <c r="L15" s="27">
        <v>2</v>
      </c>
      <c r="M15" s="27">
        <v>41</v>
      </c>
      <c r="N15" s="27">
        <v>-164</v>
      </c>
      <c r="O15" s="27">
        <v>-82</v>
      </c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6" customHeight="1">
      <c r="A16" s="87"/>
      <c r="B16" s="15" t="s">
        <v>72</v>
      </c>
      <c r="C16" s="15"/>
      <c r="D16" s="15"/>
      <c r="E16" s="41" t="s">
        <v>103</v>
      </c>
      <c r="F16" s="27">
        <v>693</v>
      </c>
      <c r="G16" s="27">
        <v>470</v>
      </c>
      <c r="H16" s="27">
        <v>718</v>
      </c>
      <c r="I16" s="27">
        <v>800</v>
      </c>
      <c r="J16" s="27">
        <v>765</v>
      </c>
      <c r="K16" s="27">
        <v>586</v>
      </c>
      <c r="L16" s="27">
        <v>-72</v>
      </c>
      <c r="M16" s="27">
        <v>9</v>
      </c>
      <c r="N16" s="27">
        <v>-594</v>
      </c>
      <c r="O16" s="27">
        <v>-377</v>
      </c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6" customHeight="1">
      <c r="A17" s="87"/>
      <c r="B17" s="15" t="s">
        <v>27</v>
      </c>
      <c r="C17" s="15"/>
      <c r="D17" s="15"/>
      <c r="E17" s="26"/>
      <c r="F17" s="42">
        <v>0</v>
      </c>
      <c r="G17" s="42">
        <v>0</v>
      </c>
      <c r="H17" s="42">
        <v>0</v>
      </c>
      <c r="I17" s="42">
        <v>0</v>
      </c>
      <c r="J17" s="27">
        <v>0</v>
      </c>
      <c r="K17" s="27">
        <v>0</v>
      </c>
      <c r="L17" s="27">
        <v>13557</v>
      </c>
      <c r="M17" s="27">
        <v>13485</v>
      </c>
      <c r="N17" s="42">
        <v>5342</v>
      </c>
      <c r="O17" s="42">
        <v>4748</v>
      </c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6" customHeight="1">
      <c r="A18" s="87"/>
      <c r="B18" s="15" t="s">
        <v>0</v>
      </c>
      <c r="C18" s="15"/>
      <c r="D18" s="15"/>
      <c r="E18" s="26"/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/>
      <c r="O18" s="42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6" customHeight="1">
      <c r="A19" s="87" t="s">
        <v>105</v>
      </c>
      <c r="B19" s="12" t="s">
        <v>61</v>
      </c>
      <c r="C19" s="15"/>
      <c r="D19" s="15"/>
      <c r="E19" s="41"/>
      <c r="F19" s="27">
        <v>964</v>
      </c>
      <c r="G19" s="27">
        <v>1124</v>
      </c>
      <c r="H19" s="27">
        <v>3233</v>
      </c>
      <c r="I19" s="27">
        <v>4554</v>
      </c>
      <c r="J19" s="27">
        <v>1192</v>
      </c>
      <c r="K19" s="27">
        <v>4824</v>
      </c>
      <c r="L19" s="27">
        <v>1705</v>
      </c>
      <c r="M19" s="27">
        <v>1437</v>
      </c>
      <c r="N19" s="27">
        <v>4176</v>
      </c>
      <c r="O19" s="27">
        <v>979</v>
      </c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6" customHeight="1">
      <c r="A20" s="87"/>
      <c r="B20" s="14"/>
      <c r="C20" s="15" t="s">
        <v>79</v>
      </c>
      <c r="D20" s="15"/>
      <c r="E20" s="41"/>
      <c r="F20" s="27">
        <v>236</v>
      </c>
      <c r="G20" s="27">
        <v>250</v>
      </c>
      <c r="H20" s="27">
        <v>1338</v>
      </c>
      <c r="I20" s="27">
        <v>1415</v>
      </c>
      <c r="J20" s="27">
        <v>239</v>
      </c>
      <c r="K20" s="42">
        <v>225</v>
      </c>
      <c r="L20" s="27">
        <v>0</v>
      </c>
      <c r="M20" s="27">
        <v>0</v>
      </c>
      <c r="N20" s="27">
        <v>3221</v>
      </c>
      <c r="O20" s="27">
        <v>658</v>
      </c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6" customHeight="1">
      <c r="A21" s="87"/>
      <c r="B21" s="38" t="s">
        <v>21</v>
      </c>
      <c r="C21" s="15"/>
      <c r="D21" s="15"/>
      <c r="E21" s="41" t="s">
        <v>120</v>
      </c>
      <c r="F21" s="27">
        <v>825</v>
      </c>
      <c r="G21" s="27">
        <v>970</v>
      </c>
      <c r="H21" s="27">
        <v>3233</v>
      </c>
      <c r="I21" s="27">
        <v>4554</v>
      </c>
      <c r="J21" s="27">
        <v>1192</v>
      </c>
      <c r="K21" s="27">
        <v>4824</v>
      </c>
      <c r="L21" s="27">
        <v>1705</v>
      </c>
      <c r="M21" s="27">
        <v>1437</v>
      </c>
      <c r="N21" s="27">
        <v>4176</v>
      </c>
      <c r="O21" s="27">
        <v>979</v>
      </c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6" customHeight="1">
      <c r="A22" s="87"/>
      <c r="B22" s="12" t="s">
        <v>81</v>
      </c>
      <c r="C22" s="15"/>
      <c r="D22" s="15"/>
      <c r="E22" s="41" t="s">
        <v>121</v>
      </c>
      <c r="F22" s="27">
        <v>1592</v>
      </c>
      <c r="G22" s="27">
        <v>1690</v>
      </c>
      <c r="H22" s="27">
        <v>6632</v>
      </c>
      <c r="I22" s="27">
        <v>5890</v>
      </c>
      <c r="J22" s="27">
        <v>5252</v>
      </c>
      <c r="K22" s="27">
        <v>7406</v>
      </c>
      <c r="L22" s="27">
        <v>1091</v>
      </c>
      <c r="M22" s="27">
        <v>217</v>
      </c>
      <c r="N22" s="27">
        <v>6928</v>
      </c>
      <c r="O22" s="27">
        <v>4051</v>
      </c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6" customHeight="1">
      <c r="A23" s="87"/>
      <c r="B23" s="14" t="s">
        <v>82</v>
      </c>
      <c r="C23" s="15" t="s">
        <v>83</v>
      </c>
      <c r="D23" s="15"/>
      <c r="E23" s="41"/>
      <c r="F23" s="27">
        <v>519</v>
      </c>
      <c r="G23" s="27">
        <v>578</v>
      </c>
      <c r="H23" s="27">
        <v>959</v>
      </c>
      <c r="I23" s="27">
        <v>941</v>
      </c>
      <c r="J23" s="27">
        <v>1007</v>
      </c>
      <c r="K23" s="27">
        <v>1013</v>
      </c>
      <c r="L23" s="27">
        <v>0</v>
      </c>
      <c r="M23" s="27">
        <v>0</v>
      </c>
      <c r="N23" s="27">
        <v>3419</v>
      </c>
      <c r="O23" s="27">
        <v>3310</v>
      </c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6" customHeight="1">
      <c r="A24" s="87"/>
      <c r="B24" s="15" t="s">
        <v>122</v>
      </c>
      <c r="C24" s="15"/>
      <c r="D24" s="15"/>
      <c r="E24" s="41" t="s">
        <v>123</v>
      </c>
      <c r="F24" s="27">
        <v>-767</v>
      </c>
      <c r="G24" s="27">
        <v>-720</v>
      </c>
      <c r="H24" s="27">
        <v>-3399</v>
      </c>
      <c r="I24" s="27">
        <v>-1336</v>
      </c>
      <c r="J24" s="27">
        <v>-4060</v>
      </c>
      <c r="K24" s="27">
        <v>-2582</v>
      </c>
      <c r="L24" s="27">
        <v>614</v>
      </c>
      <c r="M24" s="27">
        <v>1220</v>
      </c>
      <c r="N24" s="27">
        <v>-2752</v>
      </c>
      <c r="O24" s="27">
        <v>-3072</v>
      </c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6" customHeight="1">
      <c r="A25" s="87"/>
      <c r="B25" s="12" t="s">
        <v>85</v>
      </c>
      <c r="C25" s="12"/>
      <c r="D25" s="12"/>
      <c r="E25" s="84" t="s">
        <v>124</v>
      </c>
      <c r="F25" s="86">
        <v>767</v>
      </c>
      <c r="G25" s="86">
        <v>720</v>
      </c>
      <c r="H25" s="86">
        <v>3399</v>
      </c>
      <c r="I25" s="86">
        <v>1336</v>
      </c>
      <c r="J25" s="86">
        <v>4060</v>
      </c>
      <c r="K25" s="86">
        <v>2582</v>
      </c>
      <c r="L25" s="86">
        <v>0</v>
      </c>
      <c r="M25" s="86">
        <v>0</v>
      </c>
      <c r="N25" s="86">
        <v>2752</v>
      </c>
      <c r="O25" s="86">
        <v>3072</v>
      </c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6" customHeight="1">
      <c r="A26" s="87"/>
      <c r="B26" s="38" t="s">
        <v>86</v>
      </c>
      <c r="C26" s="38"/>
      <c r="D26" s="38"/>
      <c r="E26" s="85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6" customHeight="1">
      <c r="A27" s="87"/>
      <c r="B27" s="15" t="s">
        <v>126</v>
      </c>
      <c r="C27" s="15"/>
      <c r="D27" s="15"/>
      <c r="E27" s="41" t="s">
        <v>127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6" customHeight="1"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6" customHeight="1">
      <c r="A29" s="36"/>
      <c r="F29" s="43"/>
      <c r="G29" s="43"/>
      <c r="H29" s="43"/>
      <c r="I29" s="43"/>
      <c r="J29" s="44"/>
      <c r="K29" s="44"/>
      <c r="L29" s="43"/>
      <c r="M29" s="43"/>
      <c r="N29" s="43"/>
      <c r="O29" s="44" t="s">
        <v>64</v>
      </c>
      <c r="P29" s="43"/>
      <c r="Q29" s="43"/>
      <c r="R29" s="43"/>
      <c r="S29" s="43"/>
      <c r="T29" s="43"/>
      <c r="U29" s="43"/>
      <c r="V29" s="43"/>
      <c r="W29" s="43"/>
      <c r="X29" s="43"/>
      <c r="Y29" s="44"/>
    </row>
    <row r="30" spans="1:25" ht="16" customHeight="1">
      <c r="A30" s="83" t="s">
        <v>87</v>
      </c>
      <c r="B30" s="83"/>
      <c r="C30" s="83"/>
      <c r="D30" s="83"/>
      <c r="E30" s="83"/>
      <c r="F30" s="81" t="s">
        <v>101</v>
      </c>
      <c r="G30" s="81"/>
      <c r="H30" s="81" t="s">
        <v>193</v>
      </c>
      <c r="I30" s="81"/>
      <c r="J30" s="82"/>
      <c r="K30" s="82"/>
      <c r="L30" s="82"/>
      <c r="M30" s="82"/>
      <c r="N30" s="82"/>
      <c r="O30" s="82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6" customHeight="1">
      <c r="A31" s="83"/>
      <c r="B31" s="83"/>
      <c r="C31" s="83"/>
      <c r="D31" s="83"/>
      <c r="E31" s="83"/>
      <c r="F31" s="26" t="s">
        <v>228</v>
      </c>
      <c r="G31" s="26" t="s">
        <v>109</v>
      </c>
      <c r="H31" s="26" t="s">
        <v>228</v>
      </c>
      <c r="I31" s="26" t="s">
        <v>109</v>
      </c>
      <c r="J31" s="26" t="s">
        <v>228</v>
      </c>
      <c r="K31" s="26" t="s">
        <v>109</v>
      </c>
      <c r="L31" s="26" t="s">
        <v>228</v>
      </c>
      <c r="M31" s="26" t="s">
        <v>109</v>
      </c>
      <c r="N31" s="26" t="s">
        <v>228</v>
      </c>
      <c r="O31" s="26" t="s">
        <v>109</v>
      </c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1:25" ht="16" customHeight="1">
      <c r="A32" s="87" t="s">
        <v>106</v>
      </c>
      <c r="B32" s="12" t="s">
        <v>70</v>
      </c>
      <c r="C32" s="15"/>
      <c r="D32" s="15"/>
      <c r="E32" s="41" t="s">
        <v>62</v>
      </c>
      <c r="F32" s="27">
        <v>3264.2</v>
      </c>
      <c r="G32" s="27">
        <v>3213.7</v>
      </c>
      <c r="H32" s="27">
        <v>282.8</v>
      </c>
      <c r="I32" s="27">
        <v>998.9</v>
      </c>
      <c r="J32" s="27"/>
      <c r="K32" s="27"/>
      <c r="L32" s="27"/>
      <c r="M32" s="27"/>
      <c r="N32" s="27"/>
      <c r="O32" s="27"/>
      <c r="P32" s="47"/>
      <c r="Q32" s="47"/>
      <c r="R32" s="47"/>
      <c r="S32" s="47"/>
      <c r="T32" s="48"/>
      <c r="U32" s="48"/>
      <c r="V32" s="47"/>
      <c r="W32" s="47"/>
      <c r="X32" s="48"/>
      <c r="Y32" s="48"/>
    </row>
    <row r="33" spans="1:25" ht="16" customHeight="1">
      <c r="A33" s="89"/>
      <c r="B33" s="13"/>
      <c r="C33" s="12" t="s">
        <v>88</v>
      </c>
      <c r="D33" s="15"/>
      <c r="E33" s="41"/>
      <c r="F33" s="27">
        <v>3160.2</v>
      </c>
      <c r="G33" s="27">
        <v>3115.7</v>
      </c>
      <c r="H33" s="27">
        <v>282.8</v>
      </c>
      <c r="I33" s="27">
        <v>998.9</v>
      </c>
      <c r="J33" s="27"/>
      <c r="K33" s="27"/>
      <c r="L33" s="27"/>
      <c r="M33" s="27"/>
      <c r="N33" s="27"/>
      <c r="O33" s="27"/>
      <c r="P33" s="47"/>
      <c r="Q33" s="47"/>
      <c r="R33" s="47"/>
      <c r="S33" s="47"/>
      <c r="T33" s="48"/>
      <c r="U33" s="48"/>
      <c r="V33" s="47"/>
      <c r="W33" s="47"/>
      <c r="X33" s="48"/>
      <c r="Y33" s="48"/>
    </row>
    <row r="34" spans="1:25" ht="16" customHeight="1">
      <c r="A34" s="89"/>
      <c r="B34" s="13"/>
      <c r="C34" s="14"/>
      <c r="D34" s="15" t="s">
        <v>63</v>
      </c>
      <c r="E34" s="41"/>
      <c r="F34" s="27">
        <v>2956.9</v>
      </c>
      <c r="G34" s="27">
        <v>2963</v>
      </c>
      <c r="H34" s="27">
        <v>282.8</v>
      </c>
      <c r="I34" s="27">
        <v>998.9</v>
      </c>
      <c r="J34" s="27"/>
      <c r="K34" s="27"/>
      <c r="L34" s="27"/>
      <c r="M34" s="27"/>
      <c r="N34" s="27"/>
      <c r="O34" s="27"/>
      <c r="P34" s="47"/>
      <c r="Q34" s="47"/>
      <c r="R34" s="47"/>
      <c r="S34" s="47"/>
      <c r="T34" s="48"/>
      <c r="U34" s="48"/>
      <c r="V34" s="47"/>
      <c r="W34" s="47"/>
      <c r="X34" s="48"/>
      <c r="Y34" s="48"/>
    </row>
    <row r="35" spans="1:25" ht="16" customHeight="1">
      <c r="A35" s="89"/>
      <c r="B35" s="14"/>
      <c r="C35" s="38" t="s">
        <v>90</v>
      </c>
      <c r="D35" s="15"/>
      <c r="E35" s="41"/>
      <c r="F35" s="27">
        <v>104</v>
      </c>
      <c r="G35" s="27">
        <v>98</v>
      </c>
      <c r="H35" s="27">
        <v>0</v>
      </c>
      <c r="I35" s="27">
        <v>0</v>
      </c>
      <c r="J35" s="42"/>
      <c r="K35" s="42"/>
      <c r="L35" s="27"/>
      <c r="M35" s="27"/>
      <c r="N35" s="27"/>
      <c r="O35" s="27"/>
      <c r="P35" s="47"/>
      <c r="Q35" s="47"/>
      <c r="R35" s="47"/>
      <c r="S35" s="47"/>
      <c r="T35" s="48"/>
      <c r="U35" s="48"/>
      <c r="V35" s="47"/>
      <c r="W35" s="47"/>
      <c r="X35" s="48"/>
      <c r="Y35" s="48"/>
    </row>
    <row r="36" spans="1:25" ht="16" customHeight="1">
      <c r="A36" s="89"/>
      <c r="B36" s="12" t="s">
        <v>74</v>
      </c>
      <c r="C36" s="15"/>
      <c r="D36" s="15"/>
      <c r="E36" s="41" t="s">
        <v>65</v>
      </c>
      <c r="F36" s="27">
        <v>2169</v>
      </c>
      <c r="G36" s="27">
        <v>2186.9</v>
      </c>
      <c r="H36" s="27">
        <v>6.7</v>
      </c>
      <c r="I36" s="27">
        <v>5.7</v>
      </c>
      <c r="J36" s="27"/>
      <c r="K36" s="27"/>
      <c r="L36" s="27"/>
      <c r="M36" s="27"/>
      <c r="N36" s="27"/>
      <c r="O36" s="27"/>
      <c r="P36" s="47"/>
      <c r="Q36" s="47"/>
      <c r="R36" s="47"/>
      <c r="S36" s="47"/>
      <c r="T36" s="47"/>
      <c r="U36" s="47"/>
      <c r="V36" s="47"/>
      <c r="W36" s="47"/>
      <c r="X36" s="48"/>
      <c r="Y36" s="48"/>
    </row>
    <row r="37" spans="1:25" ht="16" customHeight="1">
      <c r="A37" s="89"/>
      <c r="B37" s="13"/>
      <c r="C37" s="15" t="s">
        <v>91</v>
      </c>
      <c r="D37" s="15"/>
      <c r="E37" s="41"/>
      <c r="F37" s="27">
        <v>2016.2</v>
      </c>
      <c r="G37" s="27">
        <v>1995.6</v>
      </c>
      <c r="H37" s="27">
        <v>0</v>
      </c>
      <c r="I37" s="27">
        <v>0</v>
      </c>
      <c r="J37" s="27"/>
      <c r="K37" s="27"/>
      <c r="L37" s="27"/>
      <c r="M37" s="27"/>
      <c r="N37" s="27"/>
      <c r="O37" s="27"/>
      <c r="P37" s="47"/>
      <c r="Q37" s="47"/>
      <c r="R37" s="47"/>
      <c r="S37" s="47"/>
      <c r="T37" s="47"/>
      <c r="U37" s="47"/>
      <c r="V37" s="47"/>
      <c r="W37" s="47"/>
      <c r="X37" s="48"/>
      <c r="Y37" s="48"/>
    </row>
    <row r="38" spans="1:25" ht="16" customHeight="1">
      <c r="A38" s="89"/>
      <c r="B38" s="14"/>
      <c r="C38" s="15" t="s">
        <v>92</v>
      </c>
      <c r="D38" s="15"/>
      <c r="E38" s="41"/>
      <c r="F38" s="27">
        <v>152.80000000000001</v>
      </c>
      <c r="G38" s="27">
        <v>191.4</v>
      </c>
      <c r="H38" s="27">
        <v>6.7</v>
      </c>
      <c r="I38" s="27">
        <v>5.7</v>
      </c>
      <c r="J38" s="27"/>
      <c r="K38" s="42"/>
      <c r="L38" s="27"/>
      <c r="M38" s="27"/>
      <c r="N38" s="27"/>
      <c r="O38" s="27"/>
      <c r="P38" s="47"/>
      <c r="Q38" s="47"/>
      <c r="R38" s="48"/>
      <c r="S38" s="48"/>
      <c r="T38" s="47"/>
      <c r="U38" s="47"/>
      <c r="V38" s="47"/>
      <c r="W38" s="47"/>
      <c r="X38" s="48"/>
      <c r="Y38" s="48"/>
    </row>
    <row r="39" spans="1:25" ht="16" customHeight="1">
      <c r="A39" s="89"/>
      <c r="B39" s="16" t="s">
        <v>16</v>
      </c>
      <c r="C39" s="16"/>
      <c r="D39" s="16"/>
      <c r="E39" s="41" t="s">
        <v>130</v>
      </c>
      <c r="F39" s="27">
        <v>1095.1999999999998</v>
      </c>
      <c r="G39" s="27">
        <v>1026.7999999999997</v>
      </c>
      <c r="H39" s="27">
        <v>276.10000000000002</v>
      </c>
      <c r="I39" s="27">
        <v>993.2</v>
      </c>
      <c r="J39" s="27">
        <f t="shared" ref="J39:O39" si="0">J32-J36</f>
        <v>0</v>
      </c>
      <c r="K39" s="27">
        <f t="shared" si="0"/>
        <v>0</v>
      </c>
      <c r="L39" s="27">
        <f t="shared" si="0"/>
        <v>0</v>
      </c>
      <c r="M39" s="27">
        <f t="shared" si="0"/>
        <v>0</v>
      </c>
      <c r="N39" s="27">
        <f t="shared" si="0"/>
        <v>0</v>
      </c>
      <c r="O39" s="27">
        <f t="shared" si="0"/>
        <v>0</v>
      </c>
      <c r="P39" s="47"/>
      <c r="Q39" s="47"/>
      <c r="R39" s="47"/>
      <c r="S39" s="47"/>
      <c r="T39" s="47"/>
      <c r="U39" s="47"/>
      <c r="V39" s="47"/>
      <c r="W39" s="47"/>
      <c r="X39" s="48"/>
      <c r="Y39" s="48"/>
    </row>
    <row r="40" spans="1:25" ht="16" customHeight="1">
      <c r="A40" s="87" t="s">
        <v>108</v>
      </c>
      <c r="B40" s="12" t="s">
        <v>94</v>
      </c>
      <c r="C40" s="15"/>
      <c r="D40" s="15"/>
      <c r="E40" s="41" t="s">
        <v>67</v>
      </c>
      <c r="F40" s="27">
        <v>2208.9</v>
      </c>
      <c r="G40" s="27">
        <v>1385.4</v>
      </c>
      <c r="H40" s="27">
        <v>93</v>
      </c>
      <c r="I40" s="27">
        <v>79</v>
      </c>
      <c r="J40" s="27"/>
      <c r="K40" s="27"/>
      <c r="L40" s="27"/>
      <c r="M40" s="27"/>
      <c r="N40" s="27"/>
      <c r="O40" s="27"/>
      <c r="P40" s="47"/>
      <c r="Q40" s="47"/>
      <c r="R40" s="47"/>
      <c r="S40" s="47"/>
      <c r="T40" s="48"/>
      <c r="U40" s="48"/>
      <c r="V40" s="48"/>
      <c r="W40" s="48"/>
      <c r="X40" s="47"/>
      <c r="Y40" s="47"/>
    </row>
    <row r="41" spans="1:25" ht="16" customHeight="1">
      <c r="A41" s="88"/>
      <c r="B41" s="14"/>
      <c r="C41" s="15" t="s">
        <v>95</v>
      </c>
      <c r="D41" s="15"/>
      <c r="E41" s="41"/>
      <c r="F41" s="42">
        <v>2131</v>
      </c>
      <c r="G41" s="42">
        <v>1326</v>
      </c>
      <c r="H41" s="42">
        <v>93</v>
      </c>
      <c r="I41" s="42">
        <v>79</v>
      </c>
      <c r="J41" s="27"/>
      <c r="K41" s="27"/>
      <c r="L41" s="27"/>
      <c r="M41" s="27"/>
      <c r="N41" s="27"/>
      <c r="O41" s="27"/>
      <c r="P41" s="48"/>
      <c r="Q41" s="48"/>
      <c r="R41" s="48"/>
      <c r="S41" s="48"/>
      <c r="T41" s="48"/>
      <c r="U41" s="48"/>
      <c r="V41" s="48"/>
      <c r="W41" s="48"/>
      <c r="X41" s="47"/>
      <c r="Y41" s="47"/>
    </row>
    <row r="42" spans="1:25" ht="16" customHeight="1">
      <c r="A42" s="88"/>
      <c r="B42" s="12" t="s">
        <v>81</v>
      </c>
      <c r="C42" s="15"/>
      <c r="D42" s="15"/>
      <c r="E42" s="41" t="s">
        <v>36</v>
      </c>
      <c r="F42" s="27">
        <v>3524.3</v>
      </c>
      <c r="G42" s="27">
        <v>2850.5</v>
      </c>
      <c r="H42" s="27">
        <v>99.9</v>
      </c>
      <c r="I42" s="27">
        <v>118.7</v>
      </c>
      <c r="J42" s="27"/>
      <c r="K42" s="27"/>
      <c r="L42" s="27"/>
      <c r="M42" s="27"/>
      <c r="N42" s="27"/>
      <c r="O42" s="27"/>
      <c r="P42" s="47"/>
      <c r="Q42" s="47"/>
      <c r="R42" s="47"/>
      <c r="S42" s="47"/>
      <c r="T42" s="48"/>
      <c r="U42" s="48"/>
      <c r="V42" s="47"/>
      <c r="W42" s="47"/>
      <c r="X42" s="47"/>
      <c r="Y42" s="47"/>
    </row>
    <row r="43" spans="1:25" ht="16" customHeight="1">
      <c r="A43" s="88"/>
      <c r="B43" s="14"/>
      <c r="C43" s="15" t="s">
        <v>97</v>
      </c>
      <c r="D43" s="15"/>
      <c r="E43" s="41"/>
      <c r="F43" s="27">
        <v>1983.1</v>
      </c>
      <c r="G43" s="27">
        <v>1957.6</v>
      </c>
      <c r="H43" s="27">
        <v>4</v>
      </c>
      <c r="I43" s="27">
        <v>39</v>
      </c>
      <c r="J43" s="42"/>
      <c r="K43" s="42"/>
      <c r="L43" s="27"/>
      <c r="M43" s="27"/>
      <c r="N43" s="27"/>
      <c r="O43" s="27"/>
      <c r="P43" s="47"/>
      <c r="Q43" s="47"/>
      <c r="R43" s="48"/>
      <c r="S43" s="47"/>
      <c r="T43" s="48"/>
      <c r="U43" s="48"/>
      <c r="V43" s="47"/>
      <c r="W43" s="47"/>
      <c r="X43" s="48"/>
      <c r="Y43" s="48"/>
    </row>
    <row r="44" spans="1:25" ht="16" customHeight="1">
      <c r="A44" s="88"/>
      <c r="B44" s="15" t="s">
        <v>16</v>
      </c>
      <c r="C44" s="15"/>
      <c r="D44" s="15"/>
      <c r="E44" s="41" t="s">
        <v>132</v>
      </c>
      <c r="F44" s="42">
        <v>-1315.4</v>
      </c>
      <c r="G44" s="42">
        <v>-1465.1</v>
      </c>
      <c r="H44" s="42">
        <v>-6.9000000000000057</v>
      </c>
      <c r="I44" s="42">
        <v>-39.700000000000003</v>
      </c>
      <c r="J44" s="42">
        <f t="shared" ref="J44:O44" si="1">J40-J42</f>
        <v>0</v>
      </c>
      <c r="K44" s="42">
        <f t="shared" si="1"/>
        <v>0</v>
      </c>
      <c r="L44" s="42">
        <f t="shared" si="1"/>
        <v>0</v>
      </c>
      <c r="M44" s="42">
        <f t="shared" si="1"/>
        <v>0</v>
      </c>
      <c r="N44" s="42">
        <f t="shared" si="1"/>
        <v>0</v>
      </c>
      <c r="O44" s="42">
        <f t="shared" si="1"/>
        <v>0</v>
      </c>
      <c r="P44" s="48"/>
      <c r="Q44" s="48"/>
      <c r="R44" s="47"/>
      <c r="S44" s="47"/>
      <c r="T44" s="48"/>
      <c r="U44" s="48"/>
      <c r="V44" s="47"/>
      <c r="W44" s="47"/>
      <c r="X44" s="47"/>
      <c r="Y44" s="47"/>
    </row>
    <row r="45" spans="1:25" ht="16" customHeight="1">
      <c r="A45" s="87" t="s">
        <v>4</v>
      </c>
      <c r="B45" s="16" t="s">
        <v>98</v>
      </c>
      <c r="C45" s="16"/>
      <c r="D45" s="16"/>
      <c r="E45" s="41" t="s">
        <v>133</v>
      </c>
      <c r="F45" s="27">
        <v>-220.20000000000027</v>
      </c>
      <c r="G45" s="27">
        <v>-438.30000000000018</v>
      </c>
      <c r="H45" s="27">
        <v>269.20000000000005</v>
      </c>
      <c r="I45" s="27">
        <v>953.49999999999989</v>
      </c>
      <c r="J45" s="27">
        <f t="shared" ref="J45:O45" si="2">J39+J44</f>
        <v>0</v>
      </c>
      <c r="K45" s="27">
        <f t="shared" si="2"/>
        <v>0</v>
      </c>
      <c r="L45" s="27">
        <f t="shared" si="2"/>
        <v>0</v>
      </c>
      <c r="M45" s="27">
        <f t="shared" si="2"/>
        <v>0</v>
      </c>
      <c r="N45" s="27">
        <f t="shared" si="2"/>
        <v>0</v>
      </c>
      <c r="O45" s="27">
        <f t="shared" si="2"/>
        <v>0</v>
      </c>
      <c r="P45" s="47"/>
      <c r="Q45" s="47"/>
      <c r="R45" s="47"/>
      <c r="S45" s="47"/>
      <c r="T45" s="47"/>
      <c r="U45" s="47"/>
      <c r="V45" s="47"/>
      <c r="W45" s="47"/>
      <c r="X45" s="47"/>
      <c r="Y45" s="47"/>
    </row>
    <row r="46" spans="1:25" ht="16" customHeight="1">
      <c r="A46" s="88"/>
      <c r="B46" s="15" t="s">
        <v>99</v>
      </c>
      <c r="C46" s="15"/>
      <c r="D46" s="15"/>
      <c r="E46" s="15"/>
      <c r="F46" s="42">
        <v>0</v>
      </c>
      <c r="G46" s="42">
        <v>681</v>
      </c>
      <c r="H46" s="42">
        <v>0</v>
      </c>
      <c r="I46" s="42">
        <v>0</v>
      </c>
      <c r="J46" s="42"/>
      <c r="K46" s="42"/>
      <c r="L46" s="27"/>
      <c r="M46" s="27"/>
      <c r="N46" s="42"/>
      <c r="O46" s="42"/>
      <c r="P46" s="48"/>
      <c r="Q46" s="48"/>
      <c r="R46" s="48"/>
      <c r="S46" s="48"/>
      <c r="T46" s="48"/>
      <c r="U46" s="48"/>
      <c r="V46" s="48"/>
      <c r="W46" s="48"/>
      <c r="X46" s="48"/>
      <c r="Y46" s="48"/>
    </row>
    <row r="47" spans="1:25" ht="16" customHeight="1">
      <c r="A47" s="88"/>
      <c r="B47" s="15" t="s">
        <v>100</v>
      </c>
      <c r="C47" s="15"/>
      <c r="D47" s="15"/>
      <c r="E47" s="15"/>
      <c r="F47" s="27">
        <v>-116.7</v>
      </c>
      <c r="G47" s="27">
        <v>-851.9</v>
      </c>
      <c r="H47" s="27">
        <v>269.2</v>
      </c>
      <c r="I47" s="27">
        <v>953.4</v>
      </c>
      <c r="J47" s="27"/>
      <c r="K47" s="27"/>
      <c r="L47" s="27"/>
      <c r="M47" s="27"/>
      <c r="N47" s="27"/>
      <c r="O47" s="27"/>
      <c r="P47" s="47"/>
      <c r="Q47" s="47"/>
      <c r="R47" s="47"/>
      <c r="S47" s="47"/>
      <c r="T47" s="47"/>
      <c r="U47" s="47"/>
      <c r="V47" s="47"/>
      <c r="W47" s="47"/>
      <c r="X47" s="47"/>
      <c r="Y47" s="47"/>
    </row>
    <row r="48" spans="1:25" ht="16" customHeight="1">
      <c r="A48" s="88"/>
      <c r="B48" s="15" t="s">
        <v>102</v>
      </c>
      <c r="C48" s="15"/>
      <c r="D48" s="15"/>
      <c r="E48" s="15"/>
      <c r="F48" s="27">
        <v>-155.5</v>
      </c>
      <c r="G48" s="27">
        <v>-902.8</v>
      </c>
      <c r="H48" s="27">
        <v>268.5</v>
      </c>
      <c r="I48" s="27">
        <v>951.8</v>
      </c>
      <c r="J48" s="27"/>
      <c r="K48" s="27"/>
      <c r="L48" s="27"/>
      <c r="M48" s="27"/>
      <c r="N48" s="27"/>
      <c r="O48" s="27"/>
      <c r="P48" s="47"/>
      <c r="Q48" s="47"/>
      <c r="R48" s="47"/>
      <c r="S48" s="47"/>
      <c r="T48" s="47"/>
      <c r="U48" s="47"/>
      <c r="V48" s="47"/>
      <c r="W48" s="47"/>
      <c r="X48" s="47"/>
      <c r="Y48" s="47"/>
    </row>
    <row r="49" spans="1:15" ht="16" customHeight="1">
      <c r="A49" s="1" t="s">
        <v>134</v>
      </c>
      <c r="O49" s="10"/>
    </row>
    <row r="50" spans="1:15" ht="16" customHeight="1"/>
  </sheetData>
  <mergeCells count="28">
    <mergeCell ref="N25:N26"/>
    <mergeCell ref="O25:O26"/>
    <mergeCell ref="A30:E31"/>
    <mergeCell ref="A40:A44"/>
    <mergeCell ref="A45:A48"/>
    <mergeCell ref="A19:A27"/>
    <mergeCell ref="A32:A39"/>
    <mergeCell ref="I25:I26"/>
    <mergeCell ref="J25:J26"/>
    <mergeCell ref="K25:K26"/>
    <mergeCell ref="L25:L26"/>
    <mergeCell ref="M25:M26"/>
    <mergeCell ref="A6:E7"/>
    <mergeCell ref="E25:E26"/>
    <mergeCell ref="F25:F26"/>
    <mergeCell ref="G25:G26"/>
    <mergeCell ref="H25:H26"/>
    <mergeCell ref="A8:A18"/>
    <mergeCell ref="F30:G30"/>
    <mergeCell ref="H30:I30"/>
    <mergeCell ref="J30:K30"/>
    <mergeCell ref="L30:M30"/>
    <mergeCell ref="N30:O30"/>
    <mergeCell ref="F6:G6"/>
    <mergeCell ref="H6:I6"/>
    <mergeCell ref="J6:K6"/>
    <mergeCell ref="L6:M6"/>
    <mergeCell ref="N6:O6"/>
  </mergeCells>
  <phoneticPr fontId="14"/>
  <printOptions horizontalCentered="1"/>
  <pageMargins left="0.78740157480314965" right="0.27559055118110237" top="0.39370078740157483" bottom="0.35433070866141736" header="0.19685039370078741" footer="0.19685039370078741"/>
  <pageSetup paperSize="9" scale="72" orientation="landscape" r:id="rId1"/>
  <headerFooter alignWithMargins="0">
    <oddHeader>&amp;R&amp;"明朝,斜体"&amp;9都道府県－4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7"/>
  <sheetViews>
    <sheetView view="pageBreakPreview" zoomScaleSheetLayoutView="100" workbookViewId="0">
      <selection activeCell="C2" sqref="C2"/>
    </sheetView>
  </sheetViews>
  <sheetFormatPr defaultColWidth="9" defaultRowHeight="14"/>
  <cols>
    <col min="1" max="2" width="3.6328125" style="1" customWidth="1"/>
    <col min="3" max="3" width="21.36328125" style="1" customWidth="1"/>
    <col min="4" max="4" width="20" style="1" customWidth="1"/>
    <col min="5" max="14" width="12.6328125" style="1" customWidth="1"/>
    <col min="15" max="16384" width="9" style="1"/>
  </cols>
  <sheetData>
    <row r="1" spans="1:14" ht="34" customHeight="1">
      <c r="A1" s="51" t="s">
        <v>3</v>
      </c>
      <c r="B1" s="51"/>
      <c r="C1" s="68" t="s">
        <v>243</v>
      </c>
      <c r="D1" s="70"/>
    </row>
    <row r="3" spans="1:14" ht="15" customHeight="1">
      <c r="A3" s="35" t="s">
        <v>52</v>
      </c>
      <c r="B3" s="35"/>
      <c r="C3" s="35"/>
      <c r="D3" s="35"/>
      <c r="E3" s="35"/>
      <c r="F3" s="35"/>
      <c r="I3" s="35"/>
      <c r="J3" s="35"/>
    </row>
    <row r="4" spans="1:14" ht="15" customHeight="1">
      <c r="A4" s="35"/>
      <c r="B4" s="35"/>
      <c r="C4" s="35"/>
      <c r="D4" s="35"/>
      <c r="E4" s="35"/>
      <c r="F4" s="35"/>
      <c r="I4" s="35"/>
      <c r="J4" s="35"/>
    </row>
    <row r="5" spans="1:14" ht="15" customHeight="1">
      <c r="A5" s="64"/>
      <c r="B5" s="64" t="s">
        <v>75</v>
      </c>
      <c r="C5" s="64"/>
      <c r="D5" s="64"/>
      <c r="H5" s="45"/>
      <c r="L5" s="45"/>
      <c r="N5" s="45" t="s">
        <v>172</v>
      </c>
    </row>
    <row r="6" spans="1:14" ht="15" customHeight="1">
      <c r="A6" s="65"/>
      <c r="B6" s="67"/>
      <c r="C6" s="67"/>
      <c r="D6" s="71"/>
      <c r="E6" s="90" t="s">
        <v>238</v>
      </c>
      <c r="F6" s="90"/>
      <c r="G6" s="90" t="s">
        <v>216</v>
      </c>
      <c r="H6" s="90"/>
      <c r="I6" s="91" t="s">
        <v>12</v>
      </c>
      <c r="J6" s="92"/>
      <c r="K6" s="90"/>
      <c r="L6" s="90"/>
      <c r="M6" s="90"/>
      <c r="N6" s="90"/>
    </row>
    <row r="7" spans="1:14" ht="15" customHeight="1">
      <c r="A7" s="7"/>
      <c r="B7" s="11"/>
      <c r="C7" s="11"/>
      <c r="D7" s="21"/>
      <c r="E7" s="57" t="s">
        <v>228</v>
      </c>
      <c r="F7" s="57" t="s">
        <v>109</v>
      </c>
      <c r="G7" s="57" t="s">
        <v>239</v>
      </c>
      <c r="H7" s="57" t="s">
        <v>167</v>
      </c>
      <c r="I7" s="57" t="s">
        <v>228</v>
      </c>
      <c r="J7" s="57" t="s">
        <v>109</v>
      </c>
      <c r="K7" s="57" t="s">
        <v>228</v>
      </c>
      <c r="L7" s="57" t="s">
        <v>109</v>
      </c>
      <c r="M7" s="57" t="s">
        <v>228</v>
      </c>
      <c r="N7" s="57" t="s">
        <v>109</v>
      </c>
    </row>
    <row r="8" spans="1:14" ht="18" customHeight="1">
      <c r="A8" s="78" t="s">
        <v>173</v>
      </c>
      <c r="B8" s="16" t="s">
        <v>169</v>
      </c>
      <c r="C8" s="69"/>
      <c r="D8" s="69"/>
      <c r="E8" s="73">
        <v>15</v>
      </c>
      <c r="F8" s="73">
        <v>15</v>
      </c>
      <c r="G8" s="73">
        <v>1</v>
      </c>
      <c r="H8" s="73">
        <v>1</v>
      </c>
      <c r="I8" s="73">
        <v>4</v>
      </c>
      <c r="J8" s="73">
        <v>4</v>
      </c>
      <c r="K8" s="73"/>
      <c r="L8" s="73"/>
      <c r="M8" s="73"/>
      <c r="N8" s="73"/>
    </row>
    <row r="9" spans="1:14" ht="18" customHeight="1">
      <c r="A9" s="78"/>
      <c r="B9" s="78" t="s">
        <v>174</v>
      </c>
      <c r="C9" s="15" t="s">
        <v>175</v>
      </c>
      <c r="D9" s="15"/>
      <c r="E9" s="73">
        <v>7545</v>
      </c>
      <c r="F9" s="73">
        <v>7545</v>
      </c>
      <c r="G9" s="73">
        <v>20</v>
      </c>
      <c r="H9" s="73">
        <v>20</v>
      </c>
      <c r="I9" s="73">
        <v>15</v>
      </c>
      <c r="J9" s="73">
        <v>15</v>
      </c>
      <c r="K9" s="73"/>
      <c r="L9" s="73"/>
      <c r="M9" s="73"/>
      <c r="N9" s="73"/>
    </row>
    <row r="10" spans="1:14" ht="18" customHeight="1">
      <c r="A10" s="78"/>
      <c r="B10" s="78"/>
      <c r="C10" s="15" t="s">
        <v>177</v>
      </c>
      <c r="D10" s="15"/>
      <c r="E10" s="73">
        <v>7523</v>
      </c>
      <c r="F10" s="73">
        <v>7523</v>
      </c>
      <c r="G10" s="73">
        <v>20</v>
      </c>
      <c r="H10" s="73">
        <v>20</v>
      </c>
      <c r="I10" s="73">
        <v>10</v>
      </c>
      <c r="J10" s="73">
        <v>10</v>
      </c>
      <c r="K10" s="73"/>
      <c r="L10" s="73"/>
      <c r="M10" s="73"/>
      <c r="N10" s="73"/>
    </row>
    <row r="11" spans="1:14" ht="18" customHeight="1">
      <c r="A11" s="78"/>
      <c r="B11" s="78"/>
      <c r="C11" s="15" t="s">
        <v>179</v>
      </c>
      <c r="D11" s="15"/>
      <c r="E11" s="73">
        <v>22</v>
      </c>
      <c r="F11" s="73">
        <v>22</v>
      </c>
      <c r="G11" s="73">
        <v>0</v>
      </c>
      <c r="H11" s="73">
        <v>0</v>
      </c>
      <c r="I11" s="73">
        <v>5</v>
      </c>
      <c r="J11" s="73">
        <v>5</v>
      </c>
      <c r="K11" s="73"/>
      <c r="L11" s="73"/>
      <c r="M11" s="73"/>
      <c r="N11" s="73"/>
    </row>
    <row r="12" spans="1:14" ht="18" customHeight="1">
      <c r="A12" s="78"/>
      <c r="B12" s="78"/>
      <c r="C12" s="15" t="s">
        <v>162</v>
      </c>
      <c r="D12" s="15"/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/>
      <c r="L12" s="73"/>
      <c r="M12" s="73"/>
      <c r="N12" s="73"/>
    </row>
    <row r="13" spans="1:14" ht="18" customHeight="1">
      <c r="A13" s="78"/>
      <c r="B13" s="78"/>
      <c r="C13" s="15" t="s">
        <v>180</v>
      </c>
      <c r="D13" s="15"/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/>
      <c r="L13" s="73"/>
      <c r="M13" s="73"/>
      <c r="N13" s="73"/>
    </row>
    <row r="14" spans="1:14" ht="18" customHeight="1">
      <c r="A14" s="78"/>
      <c r="B14" s="78"/>
      <c r="C14" s="15" t="s">
        <v>181</v>
      </c>
      <c r="D14" s="15"/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/>
      <c r="L14" s="73"/>
      <c r="M14" s="73"/>
      <c r="N14" s="73"/>
    </row>
    <row r="15" spans="1:14" ht="18" customHeight="1">
      <c r="A15" s="78" t="s">
        <v>182</v>
      </c>
      <c r="B15" s="78" t="s">
        <v>183</v>
      </c>
      <c r="C15" s="15" t="s">
        <v>159</v>
      </c>
      <c r="D15" s="15"/>
      <c r="E15" s="27">
        <v>7120</v>
      </c>
      <c r="F15" s="27">
        <v>5497</v>
      </c>
      <c r="G15" s="27">
        <v>2813</v>
      </c>
      <c r="H15" s="27">
        <v>3352</v>
      </c>
      <c r="I15" s="27">
        <v>1794</v>
      </c>
      <c r="J15" s="27">
        <v>1747</v>
      </c>
      <c r="K15" s="27"/>
      <c r="L15" s="27"/>
      <c r="M15" s="27"/>
      <c r="N15" s="27"/>
    </row>
    <row r="16" spans="1:14" ht="18" customHeight="1">
      <c r="A16" s="78"/>
      <c r="B16" s="78"/>
      <c r="C16" s="15" t="s">
        <v>184</v>
      </c>
      <c r="D16" s="15"/>
      <c r="E16" s="27">
        <v>30003</v>
      </c>
      <c r="F16" s="27">
        <v>31016</v>
      </c>
      <c r="G16" s="27">
        <v>2085</v>
      </c>
      <c r="H16" s="27">
        <v>2041</v>
      </c>
      <c r="I16" s="27">
        <v>1324</v>
      </c>
      <c r="J16" s="27">
        <v>1380</v>
      </c>
      <c r="K16" s="27"/>
      <c r="L16" s="27"/>
      <c r="M16" s="27"/>
      <c r="N16" s="27"/>
    </row>
    <row r="17" spans="1:15" ht="18" customHeight="1">
      <c r="A17" s="78"/>
      <c r="B17" s="78"/>
      <c r="C17" s="15" t="s">
        <v>142</v>
      </c>
      <c r="D17" s="15"/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/>
      <c r="L17" s="27"/>
      <c r="M17" s="27"/>
      <c r="N17" s="27"/>
    </row>
    <row r="18" spans="1:15" ht="18" customHeight="1">
      <c r="A18" s="78"/>
      <c r="B18" s="78"/>
      <c r="C18" s="15" t="s">
        <v>185</v>
      </c>
      <c r="D18" s="15"/>
      <c r="E18" s="27">
        <v>37123</v>
      </c>
      <c r="F18" s="27">
        <v>36513</v>
      </c>
      <c r="G18" s="27">
        <v>4898</v>
      </c>
      <c r="H18" s="27">
        <v>5393</v>
      </c>
      <c r="I18" s="27">
        <v>3118</v>
      </c>
      <c r="J18" s="27">
        <v>3127</v>
      </c>
      <c r="K18" s="27"/>
      <c r="L18" s="27"/>
      <c r="M18" s="27"/>
      <c r="N18" s="27"/>
    </row>
    <row r="19" spans="1:15" ht="18" customHeight="1">
      <c r="A19" s="78"/>
      <c r="B19" s="78" t="s">
        <v>186</v>
      </c>
      <c r="C19" s="15" t="s">
        <v>187</v>
      </c>
      <c r="D19" s="15"/>
      <c r="E19" s="27">
        <v>111</v>
      </c>
      <c r="F19" s="27">
        <v>152</v>
      </c>
      <c r="G19" s="27">
        <v>486</v>
      </c>
      <c r="H19" s="27">
        <v>251</v>
      </c>
      <c r="I19" s="27">
        <v>392</v>
      </c>
      <c r="J19" s="27">
        <v>443</v>
      </c>
      <c r="K19" s="27"/>
      <c r="L19" s="27"/>
      <c r="M19" s="27"/>
      <c r="N19" s="27"/>
    </row>
    <row r="20" spans="1:15" ht="18" customHeight="1">
      <c r="A20" s="78"/>
      <c r="B20" s="78"/>
      <c r="C20" s="15" t="s">
        <v>56</v>
      </c>
      <c r="D20" s="15"/>
      <c r="E20" s="27">
        <v>214</v>
      </c>
      <c r="F20" s="27">
        <v>496</v>
      </c>
      <c r="G20" s="27">
        <v>2142</v>
      </c>
      <c r="H20" s="27">
        <v>2802</v>
      </c>
      <c r="I20" s="27">
        <v>820</v>
      </c>
      <c r="J20" s="27">
        <v>847</v>
      </c>
      <c r="K20" s="27"/>
      <c r="L20" s="27"/>
      <c r="M20" s="27"/>
      <c r="N20" s="27"/>
    </row>
    <row r="21" spans="1:15" ht="18" customHeight="1">
      <c r="A21" s="78"/>
      <c r="B21" s="78"/>
      <c r="C21" s="15" t="s">
        <v>188</v>
      </c>
      <c r="D21" s="15"/>
      <c r="E21" s="27">
        <v>23282</v>
      </c>
      <c r="F21" s="27">
        <v>22363</v>
      </c>
      <c r="G21" s="27">
        <v>0</v>
      </c>
      <c r="H21" s="27">
        <v>0</v>
      </c>
      <c r="I21" s="27">
        <v>0</v>
      </c>
      <c r="J21" s="27">
        <v>0</v>
      </c>
      <c r="K21" s="27"/>
      <c r="L21" s="27"/>
      <c r="M21" s="27"/>
      <c r="N21" s="27"/>
    </row>
    <row r="22" spans="1:15" ht="18" customHeight="1">
      <c r="A22" s="78"/>
      <c r="B22" s="78"/>
      <c r="C22" s="16" t="s">
        <v>189</v>
      </c>
      <c r="D22" s="16"/>
      <c r="E22" s="27">
        <v>23607</v>
      </c>
      <c r="F22" s="27">
        <v>23011</v>
      </c>
      <c r="G22" s="27">
        <v>2628</v>
      </c>
      <c r="H22" s="27">
        <v>3053</v>
      </c>
      <c r="I22" s="27">
        <v>1213</v>
      </c>
      <c r="J22" s="27">
        <v>1290</v>
      </c>
      <c r="K22" s="27"/>
      <c r="L22" s="27"/>
      <c r="M22" s="27"/>
      <c r="N22" s="27"/>
    </row>
    <row r="23" spans="1:15" ht="18" customHeight="1">
      <c r="A23" s="78"/>
      <c r="B23" s="78" t="s">
        <v>59</v>
      </c>
      <c r="C23" s="15" t="s">
        <v>191</v>
      </c>
      <c r="D23" s="15"/>
      <c r="E23" s="27">
        <v>7545</v>
      </c>
      <c r="F23" s="27">
        <v>7545</v>
      </c>
      <c r="G23" s="27">
        <v>20</v>
      </c>
      <c r="H23" s="27">
        <v>20</v>
      </c>
      <c r="I23" s="27">
        <v>15</v>
      </c>
      <c r="J23" s="27">
        <v>15</v>
      </c>
      <c r="K23" s="27"/>
      <c r="L23" s="27"/>
      <c r="M23" s="27"/>
      <c r="N23" s="27"/>
    </row>
    <row r="24" spans="1:15" ht="18" customHeight="1">
      <c r="A24" s="78"/>
      <c r="B24" s="78"/>
      <c r="C24" s="15" t="s">
        <v>145</v>
      </c>
      <c r="D24" s="15"/>
      <c r="E24" s="27">
        <v>5971</v>
      </c>
      <c r="F24" s="27">
        <v>5957</v>
      </c>
      <c r="G24" s="27">
        <v>0</v>
      </c>
      <c r="H24" s="27">
        <v>0</v>
      </c>
      <c r="I24" s="27">
        <v>1890</v>
      </c>
      <c r="J24" s="27">
        <v>1822</v>
      </c>
      <c r="K24" s="27"/>
      <c r="L24" s="27"/>
      <c r="M24" s="27"/>
      <c r="N24" s="27"/>
    </row>
    <row r="25" spans="1:15" ht="18" customHeight="1">
      <c r="A25" s="78"/>
      <c r="B25" s="78"/>
      <c r="C25" s="15" t="s">
        <v>192</v>
      </c>
      <c r="D25" s="15"/>
      <c r="E25" s="27">
        <v>0</v>
      </c>
      <c r="F25" s="27">
        <v>0</v>
      </c>
      <c r="G25" s="27">
        <v>2250</v>
      </c>
      <c r="H25" s="27">
        <v>2320</v>
      </c>
      <c r="I25" s="27">
        <v>0</v>
      </c>
      <c r="J25" s="27">
        <v>0</v>
      </c>
      <c r="K25" s="27"/>
      <c r="L25" s="27"/>
      <c r="M25" s="27"/>
      <c r="N25" s="27"/>
    </row>
    <row r="26" spans="1:15" ht="18" customHeight="1">
      <c r="A26" s="78"/>
      <c r="B26" s="78"/>
      <c r="C26" s="15" t="s">
        <v>194</v>
      </c>
      <c r="D26" s="15"/>
      <c r="E26" s="27">
        <v>13516</v>
      </c>
      <c r="F26" s="27">
        <v>13502</v>
      </c>
      <c r="G26" s="27">
        <v>2270</v>
      </c>
      <c r="H26" s="27">
        <v>2340</v>
      </c>
      <c r="I26" s="27">
        <v>1905</v>
      </c>
      <c r="J26" s="27">
        <v>1837</v>
      </c>
      <c r="K26" s="27"/>
      <c r="L26" s="27"/>
      <c r="M26" s="27"/>
      <c r="N26" s="27"/>
    </row>
    <row r="27" spans="1:15" ht="18" customHeight="1">
      <c r="A27" s="78"/>
      <c r="B27" s="15" t="s">
        <v>196</v>
      </c>
      <c r="C27" s="15"/>
      <c r="D27" s="15"/>
      <c r="E27" s="27">
        <v>37123</v>
      </c>
      <c r="F27" s="27">
        <v>36513</v>
      </c>
      <c r="G27" s="27">
        <v>4898</v>
      </c>
      <c r="H27" s="27">
        <v>5393</v>
      </c>
      <c r="I27" s="27">
        <v>3118</v>
      </c>
      <c r="J27" s="27">
        <v>3127</v>
      </c>
      <c r="K27" s="27"/>
      <c r="L27" s="27"/>
      <c r="M27" s="27"/>
      <c r="N27" s="27"/>
    </row>
    <row r="28" spans="1:15" ht="18" customHeight="1">
      <c r="A28" s="78" t="s">
        <v>96</v>
      </c>
      <c r="B28" s="78" t="s">
        <v>197</v>
      </c>
      <c r="C28" s="15" t="s">
        <v>198</v>
      </c>
      <c r="D28" s="72" t="s">
        <v>62</v>
      </c>
      <c r="E28" s="27">
        <v>2091</v>
      </c>
      <c r="F28" s="27">
        <v>2099</v>
      </c>
      <c r="G28" s="27">
        <v>1727</v>
      </c>
      <c r="H28" s="27">
        <v>2009</v>
      </c>
      <c r="I28" s="27">
        <v>2529</v>
      </c>
      <c r="J28" s="27">
        <v>2501</v>
      </c>
      <c r="K28" s="27"/>
      <c r="L28" s="27"/>
      <c r="M28" s="27"/>
      <c r="N28" s="27"/>
    </row>
    <row r="29" spans="1:15" ht="18" customHeight="1">
      <c r="A29" s="78"/>
      <c r="B29" s="78"/>
      <c r="C29" s="15" t="s">
        <v>190</v>
      </c>
      <c r="D29" s="72" t="s">
        <v>65</v>
      </c>
      <c r="E29" s="27">
        <v>1870</v>
      </c>
      <c r="F29" s="27">
        <v>1872</v>
      </c>
      <c r="G29" s="27">
        <v>1734</v>
      </c>
      <c r="H29" s="27">
        <v>2009</v>
      </c>
      <c r="I29" s="27">
        <v>2423</v>
      </c>
      <c r="J29" s="27">
        <v>2360</v>
      </c>
      <c r="K29" s="27"/>
      <c r="L29" s="27"/>
      <c r="M29" s="27"/>
      <c r="N29" s="27"/>
    </row>
    <row r="30" spans="1:15" ht="18" customHeight="1">
      <c r="A30" s="78"/>
      <c r="B30" s="78"/>
      <c r="C30" s="15" t="s">
        <v>199</v>
      </c>
      <c r="D30" s="72" t="s">
        <v>66</v>
      </c>
      <c r="E30" s="27">
        <v>278</v>
      </c>
      <c r="F30" s="27">
        <v>268</v>
      </c>
      <c r="G30" s="27">
        <v>34</v>
      </c>
      <c r="H30" s="27">
        <v>30</v>
      </c>
      <c r="I30" s="27">
        <v>47</v>
      </c>
      <c r="J30" s="27">
        <v>50</v>
      </c>
      <c r="K30" s="27"/>
      <c r="L30" s="27"/>
      <c r="M30" s="27"/>
      <c r="N30" s="27"/>
    </row>
    <row r="31" spans="1:15" ht="18" customHeight="1">
      <c r="A31" s="78"/>
      <c r="B31" s="78"/>
      <c r="C31" s="16" t="s">
        <v>200</v>
      </c>
      <c r="D31" s="72" t="s">
        <v>178</v>
      </c>
      <c r="E31" s="27">
        <v>-57</v>
      </c>
      <c r="F31" s="27">
        <v>-41</v>
      </c>
      <c r="G31" s="27">
        <v>-41</v>
      </c>
      <c r="H31" s="27">
        <v>-30</v>
      </c>
      <c r="I31" s="27">
        <v>60</v>
      </c>
      <c r="J31" s="27">
        <v>91</v>
      </c>
      <c r="K31" s="27">
        <f>K28-K29-K30</f>
        <v>0</v>
      </c>
      <c r="L31" s="27">
        <f>L28-L29-L30</f>
        <v>0</v>
      </c>
      <c r="M31" s="27">
        <f>M28-M29-M30</f>
        <v>0</v>
      </c>
      <c r="N31" s="27">
        <f>N28-N29-N30</f>
        <v>0</v>
      </c>
      <c r="O31" s="74"/>
    </row>
    <row r="32" spans="1:15" ht="18" customHeight="1">
      <c r="A32" s="78"/>
      <c r="B32" s="78"/>
      <c r="C32" s="15" t="s">
        <v>84</v>
      </c>
      <c r="D32" s="72" t="s">
        <v>36</v>
      </c>
      <c r="E32" s="27">
        <v>72</v>
      </c>
      <c r="F32" s="27">
        <v>73</v>
      </c>
      <c r="G32" s="27">
        <v>29</v>
      </c>
      <c r="H32" s="27">
        <v>29</v>
      </c>
      <c r="I32" s="27">
        <v>16</v>
      </c>
      <c r="J32" s="27">
        <v>6</v>
      </c>
      <c r="K32" s="27"/>
      <c r="L32" s="27"/>
      <c r="M32" s="27"/>
      <c r="N32" s="27"/>
    </row>
    <row r="33" spans="1:14" ht="18" customHeight="1">
      <c r="A33" s="78"/>
      <c r="B33" s="78"/>
      <c r="C33" s="15" t="s">
        <v>176</v>
      </c>
      <c r="D33" s="72" t="s">
        <v>69</v>
      </c>
      <c r="E33" s="27">
        <v>0.3</v>
      </c>
      <c r="F33" s="27">
        <v>53</v>
      </c>
      <c r="G33" s="27">
        <v>0.5</v>
      </c>
      <c r="H33" s="27">
        <v>0</v>
      </c>
      <c r="I33" s="27">
        <v>1</v>
      </c>
      <c r="J33" s="27">
        <v>3</v>
      </c>
      <c r="K33" s="27"/>
      <c r="L33" s="27"/>
      <c r="M33" s="27"/>
      <c r="N33" s="27"/>
    </row>
    <row r="34" spans="1:14" ht="18" customHeight="1">
      <c r="A34" s="78"/>
      <c r="B34" s="78"/>
      <c r="C34" s="16" t="s">
        <v>201</v>
      </c>
      <c r="D34" s="72" t="s">
        <v>202</v>
      </c>
      <c r="E34" s="27">
        <v>14.7</v>
      </c>
      <c r="F34" s="27">
        <v>-21</v>
      </c>
      <c r="G34" s="27">
        <v>-12.5</v>
      </c>
      <c r="H34" s="27">
        <v>-1</v>
      </c>
      <c r="I34" s="27">
        <v>74</v>
      </c>
      <c r="J34" s="27">
        <v>94</v>
      </c>
      <c r="K34" s="27">
        <f>K31+K32-K33</f>
        <v>0</v>
      </c>
      <c r="L34" s="27">
        <f>L31+L32-L33</f>
        <v>0</v>
      </c>
      <c r="M34" s="27">
        <f>M31+M32-M33</f>
        <v>0</v>
      </c>
      <c r="N34" s="27">
        <f>N31+N32-N33</f>
        <v>0</v>
      </c>
    </row>
    <row r="35" spans="1:14" ht="18" customHeight="1">
      <c r="A35" s="78"/>
      <c r="B35" s="78" t="s">
        <v>203</v>
      </c>
      <c r="C35" s="15" t="s">
        <v>204</v>
      </c>
      <c r="D35" s="72" t="s">
        <v>121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/>
      <c r="L35" s="27"/>
      <c r="M35" s="27"/>
      <c r="N35" s="27"/>
    </row>
    <row r="36" spans="1:14" ht="18" customHeight="1">
      <c r="A36" s="78"/>
      <c r="B36" s="78"/>
      <c r="C36" s="15" t="s">
        <v>205</v>
      </c>
      <c r="D36" s="72" t="s">
        <v>207</v>
      </c>
      <c r="E36" s="27">
        <v>0</v>
      </c>
      <c r="F36" s="27">
        <v>0</v>
      </c>
      <c r="G36" s="27">
        <v>0</v>
      </c>
      <c r="H36" s="27">
        <v>0</v>
      </c>
      <c r="I36" s="27">
        <v>6</v>
      </c>
      <c r="J36" s="27">
        <v>1</v>
      </c>
      <c r="K36" s="27"/>
      <c r="L36" s="27"/>
      <c r="M36" s="27"/>
      <c r="N36" s="27"/>
    </row>
    <row r="37" spans="1:14" ht="18" customHeight="1">
      <c r="A37" s="78"/>
      <c r="B37" s="78"/>
      <c r="C37" s="15" t="s">
        <v>208</v>
      </c>
      <c r="D37" s="72" t="s">
        <v>34</v>
      </c>
      <c r="E37" s="27">
        <v>14.7</v>
      </c>
      <c r="F37" s="27">
        <v>-21</v>
      </c>
      <c r="G37" s="27">
        <v>-12.5</v>
      </c>
      <c r="H37" s="27">
        <v>-1</v>
      </c>
      <c r="I37" s="27">
        <v>69</v>
      </c>
      <c r="J37" s="27">
        <v>93</v>
      </c>
      <c r="K37" s="27">
        <f>K34+K35-K36</f>
        <v>0</v>
      </c>
      <c r="L37" s="27">
        <f>L34+L35-L36</f>
        <v>0</v>
      </c>
      <c r="M37" s="27">
        <f>M34+M35-M36</f>
        <v>0</v>
      </c>
      <c r="N37" s="27">
        <f>N34+N35-N36</f>
        <v>0</v>
      </c>
    </row>
    <row r="38" spans="1:14" ht="18" customHeight="1">
      <c r="A38" s="78"/>
      <c r="B38" s="78"/>
      <c r="C38" s="15" t="s">
        <v>125</v>
      </c>
      <c r="D38" s="72" t="s">
        <v>209</v>
      </c>
      <c r="E38" s="27">
        <v>0</v>
      </c>
      <c r="F38" s="27">
        <v>0</v>
      </c>
      <c r="G38" s="27">
        <v>0</v>
      </c>
      <c r="H38" s="27">
        <v>0</v>
      </c>
      <c r="I38" s="27"/>
      <c r="J38" s="27"/>
      <c r="K38" s="27"/>
      <c r="L38" s="27"/>
      <c r="M38" s="27"/>
      <c r="N38" s="27"/>
    </row>
    <row r="39" spans="1:14" ht="18" customHeight="1">
      <c r="A39" s="78"/>
      <c r="B39" s="78"/>
      <c r="C39" s="15" t="s">
        <v>210</v>
      </c>
      <c r="D39" s="72" t="s">
        <v>211</v>
      </c>
      <c r="E39" s="27">
        <v>0</v>
      </c>
      <c r="F39" s="27">
        <v>0</v>
      </c>
      <c r="G39" s="27">
        <v>0</v>
      </c>
      <c r="H39" s="27">
        <v>0</v>
      </c>
      <c r="I39" s="27"/>
      <c r="J39" s="27"/>
      <c r="K39" s="27"/>
      <c r="L39" s="27"/>
      <c r="M39" s="27"/>
      <c r="N39" s="27"/>
    </row>
    <row r="40" spans="1:14" ht="18" customHeight="1">
      <c r="A40" s="78"/>
      <c r="B40" s="78"/>
      <c r="C40" s="15" t="s">
        <v>212</v>
      </c>
      <c r="D40" s="72" t="s">
        <v>213</v>
      </c>
      <c r="E40" s="27">
        <v>0</v>
      </c>
      <c r="F40" s="27">
        <v>0</v>
      </c>
      <c r="G40" s="27">
        <v>0</v>
      </c>
      <c r="H40" s="27">
        <v>0</v>
      </c>
      <c r="I40" s="27"/>
      <c r="J40" s="27"/>
      <c r="K40" s="27"/>
      <c r="L40" s="27"/>
      <c r="M40" s="27"/>
      <c r="N40" s="27"/>
    </row>
    <row r="41" spans="1:14" ht="18" customHeight="1">
      <c r="A41" s="78"/>
      <c r="B41" s="78"/>
      <c r="C41" s="16" t="s">
        <v>214</v>
      </c>
      <c r="D41" s="72" t="s">
        <v>215</v>
      </c>
      <c r="E41" s="27">
        <v>14.7</v>
      </c>
      <c r="F41" s="27">
        <v>-21</v>
      </c>
      <c r="G41" s="27">
        <v>-12.5</v>
      </c>
      <c r="H41" s="27">
        <v>-1</v>
      </c>
      <c r="I41" s="27">
        <v>69</v>
      </c>
      <c r="J41" s="27">
        <v>93</v>
      </c>
      <c r="K41" s="27">
        <f>K34+K35-K36-K40</f>
        <v>0</v>
      </c>
      <c r="L41" s="27">
        <f>L34+L35-L36-L40</f>
        <v>0</v>
      </c>
      <c r="M41" s="27">
        <f>M34+M35-M36-M40</f>
        <v>0</v>
      </c>
      <c r="N41" s="27">
        <f>N34+N35-N36-N40</f>
        <v>0</v>
      </c>
    </row>
    <row r="42" spans="1:14" ht="18" customHeight="1">
      <c r="A42" s="78"/>
      <c r="B42" s="78"/>
      <c r="C42" s="93" t="s">
        <v>218</v>
      </c>
      <c r="D42" s="93"/>
      <c r="E42" s="27">
        <v>14.7</v>
      </c>
      <c r="F42" s="27">
        <v>-21</v>
      </c>
      <c r="G42" s="27">
        <v>-12.5</v>
      </c>
      <c r="H42" s="27">
        <v>-1</v>
      </c>
      <c r="I42" s="27">
        <v>69</v>
      </c>
      <c r="J42" s="27">
        <v>93</v>
      </c>
      <c r="K42" s="27">
        <f>K37+K38-K39-K40</f>
        <v>0</v>
      </c>
      <c r="L42" s="27">
        <f>L37+L38-L39-L40</f>
        <v>0</v>
      </c>
      <c r="M42" s="27">
        <f>M37+M38-M39-M40</f>
        <v>0</v>
      </c>
      <c r="N42" s="27">
        <f>N37+N38-N39-N40</f>
        <v>0</v>
      </c>
    </row>
    <row r="43" spans="1:14" ht="18" customHeight="1">
      <c r="A43" s="78"/>
      <c r="B43" s="78"/>
      <c r="C43" s="15" t="s">
        <v>219</v>
      </c>
      <c r="D43" s="72" t="s">
        <v>220</v>
      </c>
      <c r="E43" s="27">
        <v>0</v>
      </c>
      <c r="F43" s="27">
        <v>0</v>
      </c>
      <c r="G43" s="27">
        <v>0</v>
      </c>
      <c r="H43" s="27">
        <v>0</v>
      </c>
      <c r="I43" s="27"/>
      <c r="J43" s="27"/>
      <c r="K43" s="27"/>
      <c r="L43" s="27"/>
      <c r="M43" s="27"/>
      <c r="N43" s="27"/>
    </row>
    <row r="44" spans="1:14" ht="18" customHeight="1">
      <c r="A44" s="78"/>
      <c r="B44" s="78"/>
      <c r="C44" s="16" t="s">
        <v>221</v>
      </c>
      <c r="D44" s="41" t="s">
        <v>222</v>
      </c>
      <c r="E44" s="27">
        <v>14.7</v>
      </c>
      <c r="F44" s="27">
        <v>-21</v>
      </c>
      <c r="G44" s="27">
        <v>-12.5</v>
      </c>
      <c r="H44" s="27">
        <v>-1</v>
      </c>
      <c r="I44" s="27">
        <v>69</v>
      </c>
      <c r="J44" s="27">
        <v>93</v>
      </c>
      <c r="K44" s="27">
        <f>K41+K43</f>
        <v>0</v>
      </c>
      <c r="L44" s="27">
        <f>L41+L43</f>
        <v>0</v>
      </c>
      <c r="M44" s="27">
        <f>M41+M43</f>
        <v>0</v>
      </c>
      <c r="N44" s="27">
        <f>N41+N43</f>
        <v>0</v>
      </c>
    </row>
    <row r="45" spans="1:14" ht="14.15" customHeight="1">
      <c r="A45" s="1" t="s">
        <v>223</v>
      </c>
    </row>
    <row r="46" spans="1:14" ht="14.15" customHeight="1">
      <c r="A46" s="1" t="s">
        <v>224</v>
      </c>
    </row>
    <row r="47" spans="1:14">
      <c r="A47" s="66"/>
    </row>
  </sheetData>
  <mergeCells count="15">
    <mergeCell ref="A8:A14"/>
    <mergeCell ref="A15:A27"/>
    <mergeCell ref="A28:A44"/>
    <mergeCell ref="B28:B34"/>
    <mergeCell ref="B35:B44"/>
    <mergeCell ref="C42:D42"/>
    <mergeCell ref="B9:B14"/>
    <mergeCell ref="B15:B18"/>
    <mergeCell ref="B19:B22"/>
    <mergeCell ref="B23:B26"/>
    <mergeCell ref="E6:F6"/>
    <mergeCell ref="G6:H6"/>
    <mergeCell ref="I6:J6"/>
    <mergeCell ref="K6:L6"/>
    <mergeCell ref="M6:N6"/>
  </mergeCells>
  <phoneticPr fontId="14"/>
  <pageMargins left="0.70866141732283472" right="0.23622047244094491" top="0.19685039370078741" bottom="0.23622047244094491" header="0.19685039370078741" footer="0.19685039370078741"/>
  <pageSetup paperSize="9" scale="69" orientation="landscape" r:id="rId1"/>
  <headerFooter alignWithMargins="0">
    <oddHeader>&amp;R&amp;"ｺﾞｼｯｸ,斜体"&amp;9都道府県－5</oddHeader>
  </headerFooter>
  <rowBreaks count="1" manualBreakCount="1"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1.普通会計予算(R6-7年度)</vt:lpstr>
      <vt:lpstr>2.公営企業会計予算(R6-7年度)</vt:lpstr>
      <vt:lpstr>3.(1)普通会計決算（R4-5年度)</vt:lpstr>
      <vt:lpstr>3.(2)財政指標等（R元‐R5年度）</vt:lpstr>
      <vt:lpstr>4.公営企業会計決算（R4-5年度）</vt:lpstr>
      <vt:lpstr>5.三セク決算（R4-5年度）</vt:lpstr>
      <vt:lpstr>'1.普通会計予算(R6-7年度)'!Print_Area</vt:lpstr>
      <vt:lpstr>'2.公営企業会計予算(R6-7年度)'!Print_Area</vt:lpstr>
      <vt:lpstr>'3.(1)普通会計決算（R4-5年度)'!Print_Area</vt:lpstr>
      <vt:lpstr>'3.(2)財政指標等（R元‐R5年度）'!Print_Area</vt:lpstr>
      <vt:lpstr>'4.公営企業会計決算（R4-5年度）'!Print_Area</vt:lpstr>
      <vt:lpstr>'5.三セク決算（R4-5年度）'!Print_Area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chihousai09</cp:lastModifiedBy>
  <dcterms:created xsi:type="dcterms:W3CDTF">2025-08-13T04:18:54Z</dcterms:created>
  <dcterms:modified xsi:type="dcterms:W3CDTF">2025-09-18T00:44:25Z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2025-08-21T01:16:24Z</vt:filetime>
  </property>
</Properties>
</file>