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Z:\201 企画調査係\令和７年度\31_R7決算担当\99_通知・照会（総務省以外）\02_照会\250708_（0829〆）〈地方債協会〉財政状況\04 回答\"/>
    </mc:Choice>
  </mc:AlternateContent>
  <xr:revisionPtr revIDLastSave="0" documentId="13_ncr:1_{31A5A67C-2576-4213-BD94-3AD8285CC7A2}" xr6:coauthVersionLast="36" xr6:coauthVersionMax="47" xr10:uidLastSave="{00000000-0000-0000-0000-000000000000}"/>
  <bookViews>
    <workbookView xWindow="-120" yWindow="-16320" windowWidth="29040" windowHeight="15720" tabRatio="663" activeTab="3" xr2:uid="{00000000-000D-0000-FFFF-FFFF00000000}"/>
  </bookViews>
  <sheets>
    <sheet name="1.普通会計予算(R6-7年度)" sheetId="2" r:id="rId1"/>
    <sheet name="2.公営企業会計予算(R6-7年度)" sheetId="4" r:id="rId2"/>
    <sheet name="3.(1)普通会計決算（R4-5年度)" sheetId="5" r:id="rId3"/>
    <sheet name="3.(2)財政指標等（R元‐R5年度）" sheetId="6" r:id="rId4"/>
    <sheet name="4.公営企業会計決算（R4-5年度）" sheetId="7" r:id="rId5"/>
    <sheet name="5.三セク決算（R4-5年度）" sheetId="8" r:id="rId6"/>
  </sheets>
  <definedNames>
    <definedName name="_xlnm.Print_Area" localSheetId="0">'1.普通会計予算(R6-7年度)'!$A$1:$I$47</definedName>
    <definedName name="_xlnm.Print_Area" localSheetId="1">'2.公営企業会計予算(R6-7年度)'!$A$1:$I$49</definedName>
    <definedName name="_xlnm.Print_Area" localSheetId="2">'3.(1)普通会計決算（R4-5年度)'!$A$1:$I$47</definedName>
    <definedName name="_xlnm.Print_Area" localSheetId="3">'3.(2)財政指標等（R元‐R5年度）'!$A$1:$I$35</definedName>
    <definedName name="_xlnm.Print_Area" localSheetId="4">'4.公営企業会計決算（R4-5年度）'!$A$1:$I$49</definedName>
    <definedName name="_xlnm.Print_Area" localSheetId="5">'5.三セク決算（R4-5年度）'!$A$1:$H$46</definedName>
  </definedNames>
  <calcPr calcId="191029"/>
</workbook>
</file>

<file path=xl/calcChain.xml><?xml version="1.0" encoding="utf-8"?>
<calcChain xmlns="http://schemas.openxmlformats.org/spreadsheetml/2006/main">
  <c r="E44" i="8" l="1"/>
  <c r="F44" i="8"/>
  <c r="G44" i="8"/>
  <c r="H44" i="8"/>
  <c r="F42" i="8"/>
  <c r="E34" i="8"/>
  <c r="I22" i="6"/>
  <c r="F27" i="5"/>
  <c r="H44" i="7" l="1"/>
  <c r="H39" i="7"/>
  <c r="H45" i="7" s="1"/>
  <c r="F44" i="7"/>
  <c r="F39" i="7"/>
  <c r="F45" i="7" s="1"/>
  <c r="H44" i="4"/>
  <c r="H45" i="4" s="1"/>
  <c r="H39" i="4"/>
  <c r="F44" i="4"/>
  <c r="F39" i="4"/>
  <c r="F45" i="4" s="1"/>
  <c r="H24" i="7" l="1"/>
  <c r="H27" i="7" s="1"/>
  <c r="H16" i="7"/>
  <c r="H15" i="7"/>
  <c r="H14" i="7"/>
  <c r="H27" i="4"/>
  <c r="H24" i="4"/>
  <c r="H16" i="4"/>
  <c r="H14" i="4"/>
  <c r="F9" i="7" l="1"/>
  <c r="F45" i="2" l="1"/>
  <c r="H31" i="8" l="1"/>
  <c r="H34" i="8" s="1"/>
  <c r="F31" i="8"/>
  <c r="F34" i="8" s="1"/>
  <c r="F37" i="8" s="1"/>
  <c r="G24" i="6"/>
  <c r="H24" i="6" s="1"/>
  <c r="H45" i="2"/>
  <c r="H27" i="2"/>
  <c r="H45" i="5"/>
  <c r="H27" i="5"/>
  <c r="H37" i="8" l="1"/>
  <c r="H42" i="8" s="1"/>
  <c r="H41" i="8"/>
  <c r="I9" i="2" l="1"/>
  <c r="G45" i="2"/>
  <c r="F27" i="2"/>
  <c r="G27" i="2" s="1"/>
  <c r="E22" i="6"/>
  <c r="E19" i="6"/>
  <c r="E23" i="6" s="1"/>
  <c r="F45" i="5"/>
  <c r="G44" i="5" s="1"/>
  <c r="G19" i="5"/>
  <c r="N31" i="8"/>
  <c r="N34" i="8" s="1"/>
  <c r="M31" i="8"/>
  <c r="M34" i="8" s="1"/>
  <c r="L31" i="8"/>
  <c r="L34" i="8"/>
  <c r="L37" i="8" s="1"/>
  <c r="L42" i="8" s="1"/>
  <c r="K31" i="8"/>
  <c r="K34" i="8" s="1"/>
  <c r="J31" i="8"/>
  <c r="J34" i="8"/>
  <c r="J41" i="8" s="1"/>
  <c r="J44" i="8" s="1"/>
  <c r="I31" i="8"/>
  <c r="I34" i="8" s="1"/>
  <c r="I37" i="8" s="1"/>
  <c r="I42" i="8" s="1"/>
  <c r="G31" i="8"/>
  <c r="G34" i="8" s="1"/>
  <c r="G41" i="8" s="1"/>
  <c r="E31" i="8"/>
  <c r="O44" i="7"/>
  <c r="N44" i="7"/>
  <c r="M44" i="7"/>
  <c r="L44" i="7"/>
  <c r="K44" i="7"/>
  <c r="J44" i="7"/>
  <c r="I44" i="7"/>
  <c r="G44" i="7"/>
  <c r="O39" i="7"/>
  <c r="N39" i="7"/>
  <c r="M39" i="7"/>
  <c r="L39" i="7"/>
  <c r="K39" i="7"/>
  <c r="J39" i="7"/>
  <c r="I39" i="7"/>
  <c r="G39" i="7"/>
  <c r="O24" i="7"/>
  <c r="O27" i="7" s="1"/>
  <c r="N24" i="7"/>
  <c r="N27" i="7" s="1"/>
  <c r="M24" i="7"/>
  <c r="M27" i="7" s="1"/>
  <c r="L24" i="7"/>
  <c r="L27" i="7" s="1"/>
  <c r="K24" i="7"/>
  <c r="K27" i="7" s="1"/>
  <c r="J24" i="7"/>
  <c r="J27" i="7"/>
  <c r="I24" i="7"/>
  <c r="I27" i="7" s="1"/>
  <c r="G24" i="7"/>
  <c r="G27" i="7" s="1"/>
  <c r="F24" i="7"/>
  <c r="F27" i="7" s="1"/>
  <c r="O16" i="7"/>
  <c r="N16" i="7"/>
  <c r="M16" i="7"/>
  <c r="L16" i="7"/>
  <c r="K16" i="7"/>
  <c r="J16" i="7"/>
  <c r="I16" i="7"/>
  <c r="G16" i="7"/>
  <c r="F16" i="7"/>
  <c r="O15" i="7"/>
  <c r="N15" i="7"/>
  <c r="M15" i="7"/>
  <c r="L15" i="7"/>
  <c r="K15" i="7"/>
  <c r="J15" i="7"/>
  <c r="I15" i="7"/>
  <c r="G15" i="7"/>
  <c r="F15" i="7"/>
  <c r="O14" i="7"/>
  <c r="N14" i="7"/>
  <c r="M14" i="7"/>
  <c r="L14" i="7"/>
  <c r="K14" i="7"/>
  <c r="J14" i="7"/>
  <c r="I14" i="7"/>
  <c r="G14" i="7"/>
  <c r="F14" i="7"/>
  <c r="I20" i="6"/>
  <c r="H20" i="6"/>
  <c r="G20" i="6"/>
  <c r="F20" i="6"/>
  <c r="E20" i="6"/>
  <c r="I19" i="6"/>
  <c r="I21" i="6" s="1"/>
  <c r="H19" i="6"/>
  <c r="H21" i="6" s="1"/>
  <c r="G19" i="6"/>
  <c r="F19" i="6"/>
  <c r="F21" i="6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40" i="2"/>
  <c r="I39" i="2"/>
  <c r="I37" i="2"/>
  <c r="I33" i="2"/>
  <c r="I32" i="2"/>
  <c r="I31" i="2"/>
  <c r="I29" i="2"/>
  <c r="I28" i="2"/>
  <c r="I34" i="2"/>
  <c r="I22" i="2"/>
  <c r="I18" i="2"/>
  <c r="I17" i="2"/>
  <c r="I35" i="2"/>
  <c r="I10" i="2"/>
  <c r="I11" i="2"/>
  <c r="I12" i="2"/>
  <c r="I13" i="2"/>
  <c r="I14" i="2"/>
  <c r="I15" i="2"/>
  <c r="I16" i="2"/>
  <c r="I26" i="2"/>
  <c r="I25" i="2"/>
  <c r="I23" i="2"/>
  <c r="I21" i="2"/>
  <c r="I20" i="2"/>
  <c r="I43" i="2"/>
  <c r="I44" i="2"/>
  <c r="I42" i="2"/>
  <c r="I41" i="2"/>
  <c r="I38" i="2"/>
  <c r="I36" i="2"/>
  <c r="I30" i="2"/>
  <c r="I24" i="2"/>
  <c r="I19" i="2"/>
  <c r="O39" i="4"/>
  <c r="O44" i="4"/>
  <c r="N39" i="4"/>
  <c r="N45" i="4" s="1"/>
  <c r="N44" i="4"/>
  <c r="M39" i="4"/>
  <c r="M44" i="4"/>
  <c r="M45" i="4" s="1"/>
  <c r="L39" i="4"/>
  <c r="L44" i="4"/>
  <c r="L45" i="4"/>
  <c r="K39" i="4"/>
  <c r="K45" i="4" s="1"/>
  <c r="K44" i="4"/>
  <c r="J39" i="4"/>
  <c r="J44" i="4"/>
  <c r="I39" i="4"/>
  <c r="I44" i="4"/>
  <c r="G39" i="4"/>
  <c r="G44" i="4"/>
  <c r="O24" i="4"/>
  <c r="O27" i="4" s="1"/>
  <c r="N24" i="4"/>
  <c r="N27" i="4" s="1"/>
  <c r="M24" i="4"/>
  <c r="M27" i="4" s="1"/>
  <c r="L24" i="4"/>
  <c r="L27" i="4" s="1"/>
  <c r="K24" i="4"/>
  <c r="K27" i="4"/>
  <c r="J24" i="4"/>
  <c r="J27" i="4"/>
  <c r="I24" i="4"/>
  <c r="I27" i="4" s="1"/>
  <c r="M16" i="4"/>
  <c r="L16" i="4"/>
  <c r="M15" i="4"/>
  <c r="L15" i="4"/>
  <c r="M14" i="4"/>
  <c r="L14" i="4"/>
  <c r="O16" i="4"/>
  <c r="N16" i="4"/>
  <c r="O15" i="4"/>
  <c r="N15" i="4"/>
  <c r="O14" i="4"/>
  <c r="N14" i="4"/>
  <c r="K16" i="4"/>
  <c r="J16" i="4"/>
  <c r="K15" i="4"/>
  <c r="J15" i="4"/>
  <c r="K14" i="4"/>
  <c r="J14" i="4"/>
  <c r="I16" i="4"/>
  <c r="I15" i="4"/>
  <c r="I14" i="4"/>
  <c r="G24" i="4"/>
  <c r="G27" i="4" s="1"/>
  <c r="G16" i="4"/>
  <c r="G15" i="4"/>
  <c r="G14" i="4"/>
  <c r="F24" i="4"/>
  <c r="F27" i="4" s="1"/>
  <c r="F16" i="4"/>
  <c r="F15" i="4"/>
  <c r="F14" i="4"/>
  <c r="G28" i="5" l="1"/>
  <c r="G33" i="5"/>
  <c r="G35" i="5"/>
  <c r="G42" i="5"/>
  <c r="G40" i="5"/>
  <c r="G37" i="5"/>
  <c r="G34" i="5"/>
  <c r="G30" i="5"/>
  <c r="G41" i="2"/>
  <c r="G29" i="2"/>
  <c r="G14" i="2"/>
  <c r="F22" i="6"/>
  <c r="H22" i="6"/>
  <c r="E21" i="6"/>
  <c r="G45" i="4"/>
  <c r="G41" i="5"/>
  <c r="M45" i="7"/>
  <c r="G38" i="5"/>
  <c r="I45" i="4"/>
  <c r="O45" i="7"/>
  <c r="G39" i="5"/>
  <c r="I45" i="5"/>
  <c r="G45" i="5"/>
  <c r="G29" i="5"/>
  <c r="G28" i="2"/>
  <c r="J37" i="8"/>
  <c r="J42" i="8" s="1"/>
  <c r="G21" i="2"/>
  <c r="G43" i="5"/>
  <c r="G16" i="2"/>
  <c r="G45" i="7"/>
  <c r="G18" i="2"/>
  <c r="J45" i="7"/>
  <c r="G36" i="5"/>
  <c r="G31" i="5"/>
  <c r="K45" i="7"/>
  <c r="G32" i="5"/>
  <c r="G9" i="2"/>
  <c r="J45" i="4"/>
  <c r="O45" i="4"/>
  <c r="G37" i="8"/>
  <c r="G42" i="8" s="1"/>
  <c r="G19" i="2"/>
  <c r="G25" i="2"/>
  <c r="G24" i="2"/>
  <c r="G36" i="2"/>
  <c r="L45" i="7"/>
  <c r="G12" i="2"/>
  <c r="G39" i="2"/>
  <c r="G11" i="2"/>
  <c r="G38" i="2"/>
  <c r="I27" i="2"/>
  <c r="G22" i="2"/>
  <c r="G15" i="2"/>
  <c r="G43" i="2"/>
  <c r="G23" i="2"/>
  <c r="G30" i="2"/>
  <c r="F23" i="6"/>
  <c r="G26" i="2"/>
  <c r="G32" i="2"/>
  <c r="G13" i="2"/>
  <c r="G40" i="2"/>
  <c r="I45" i="7"/>
  <c r="G20" i="2"/>
  <c r="G17" i="2"/>
  <c r="G10" i="2"/>
  <c r="G31" i="2"/>
  <c r="N45" i="7"/>
  <c r="I23" i="6"/>
  <c r="E37" i="8"/>
  <c r="E42" i="8" s="1"/>
  <c r="K37" i="8"/>
  <c r="K42" i="8" s="1"/>
  <c r="K41" i="8"/>
  <c r="K44" i="8" s="1"/>
  <c r="M41" i="8"/>
  <c r="M44" i="8" s="1"/>
  <c r="M37" i="8"/>
  <c r="M42" i="8" s="1"/>
  <c r="N37" i="8"/>
  <c r="N42" i="8" s="1"/>
  <c r="N41" i="8"/>
  <c r="N44" i="8" s="1"/>
  <c r="I27" i="5"/>
  <c r="G33" i="2"/>
  <c r="G12" i="5"/>
  <c r="G26" i="5"/>
  <c r="G10" i="5"/>
  <c r="G15" i="5"/>
  <c r="G27" i="5"/>
  <c r="G9" i="5"/>
  <c r="G23" i="5"/>
  <c r="G24" i="5"/>
  <c r="G21" i="5"/>
  <c r="G22" i="5"/>
  <c r="G11" i="5"/>
  <c r="G34" i="2"/>
  <c r="L41" i="8"/>
  <c r="L44" i="8" s="1"/>
  <c r="G37" i="2"/>
  <c r="G20" i="5"/>
  <c r="G44" i="2"/>
  <c r="G17" i="5"/>
  <c r="I41" i="8"/>
  <c r="I44" i="8" s="1"/>
  <c r="G42" i="2"/>
  <c r="I45" i="2"/>
  <c r="G18" i="5"/>
  <c r="G21" i="6"/>
  <c r="G35" i="2"/>
  <c r="G25" i="5"/>
  <c r="G16" i="5"/>
  <c r="G13" i="5"/>
  <c r="G14" i="5"/>
  <c r="G22" i="6" l="1"/>
  <c r="G23" i="6"/>
  <c r="H2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H27" authorId="0" shapeId="0" xr:uid="{692446A8-3741-4C12-BC67-EA13E183EA54}">
      <text>
        <r>
          <rPr>
            <b/>
            <sz val="9"/>
            <color indexed="81"/>
            <rFont val="MS P ゴシック"/>
            <family val="3"/>
            <charset val="128"/>
          </rPr>
          <t>－１</t>
        </r>
      </text>
    </comment>
    <comment ref="F45" authorId="0" shapeId="0" xr:uid="{38E1B84B-E9C5-4EF0-B475-3CB53CA98B2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-1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F27" authorId="0" shapeId="0" xr:uid="{CFF7ECE7-C686-495B-B9B6-BCC2B0902316}">
      <text>
        <r>
          <rPr>
            <b/>
            <sz val="9"/>
            <color indexed="81"/>
            <rFont val="MS P ゴシック"/>
            <family val="3"/>
            <charset val="128"/>
          </rPr>
          <t>＋１</t>
        </r>
      </text>
    </comment>
    <comment ref="H27" authorId="0" shapeId="0" xr:uid="{4C7018DB-F77D-43AB-BCEF-40ECF4797E10}">
      <text>
        <r>
          <rPr>
            <b/>
            <sz val="9"/>
            <color indexed="81"/>
            <rFont val="MS P ゴシック"/>
            <family val="3"/>
            <charset val="128"/>
          </rPr>
          <t>＋１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E34" authorId="0" shapeId="0" xr:uid="{7C79902B-2C60-40CC-8253-DF9B092CAB71}">
      <text>
        <r>
          <rPr>
            <b/>
            <sz val="9"/>
            <color indexed="81"/>
            <rFont val="MS P ゴシック"/>
            <family val="3"/>
            <charset val="128"/>
          </rPr>
          <t>端数▲１</t>
        </r>
      </text>
    </comment>
    <comment ref="H34" authorId="0" shapeId="0" xr:uid="{11EC2618-0CEE-4A9B-8F84-1167C7BAC363}">
      <text>
        <r>
          <rPr>
            <b/>
            <sz val="9"/>
            <color indexed="81"/>
            <rFont val="MS P ゴシック"/>
            <family val="3"/>
            <charset val="128"/>
          </rPr>
          <t>端数▲１</t>
        </r>
      </text>
    </comment>
  </commentList>
</comments>
</file>

<file path=xl/sharedStrings.xml><?xml version="1.0" encoding="utf-8"?>
<sst xmlns="http://schemas.openxmlformats.org/spreadsheetml/2006/main" count="438" uniqueCount="258">
  <si>
    <t>団体名</t>
  </si>
  <si>
    <t>（単位：百万円、％）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</si>
  <si>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</si>
  <si>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</si>
  <si>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</si>
  <si>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</si>
  <si>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</si>
  <si>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</si>
  <si>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</si>
  <si>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</si>
  <si>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</si>
  <si>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</si>
  <si>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</si>
  <si>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</si>
  <si>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</si>
  <si>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</si>
  <si>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</si>
  <si>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</si>
  <si>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</si>
  <si>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</si>
  <si>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</si>
  <si>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</si>
  <si>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うち都道府県民税</t>
  </si>
  <si>
    <t>うち所得割</t>
  </si>
  <si>
    <t>　　法人税割</t>
  </si>
  <si>
    <t>　　利子割</t>
  </si>
  <si>
    <t>うち事業税</t>
  </si>
  <si>
    <t>うち個人分</t>
  </si>
  <si>
    <t>　　法人分</t>
  </si>
  <si>
    <t>うち地方消費税</t>
  </si>
  <si>
    <t>使用料・手数料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</si>
  <si>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</si>
  <si>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</si>
  <si>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</si>
  <si>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</si>
  <si>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</si>
  <si>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</si>
  <si>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>　　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</si>
  <si>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</si>
  <si>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</si>
  <si>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</si>
  <si>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</si>
  <si>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</si>
  <si>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</si>
  <si>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</si>
  <si>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</si>
  <si>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</si>
  <si>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</si>
  <si>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</si>
  <si>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</si>
  <si>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</si>
  <si>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</si>
  <si>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</si>
  <si>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</si>
  <si>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</si>
  <si>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</si>
  <si>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</si>
  <si>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</si>
  <si>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</si>
  <si>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</si>
  <si>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</si>
  <si>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</si>
  <si>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</si>
  <si>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</si>
  <si>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</si>
  <si>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</si>
  <si>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</si>
  <si>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</si>
  <si>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</si>
  <si>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</si>
  <si>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</si>
  <si>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</si>
  <si>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</si>
  <si>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</si>
  <si>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</si>
  <si>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</si>
  <si>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</si>
  <si>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</si>
  <si>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</si>
  <si>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</si>
  <si>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</si>
  <si>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</si>
  <si>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損益収支</t>
    <rPh sb="0" eb="2">
      <t>ソンエキ</t>
    </rPh>
    <rPh sb="2" eb="4">
      <t>シュウシ</t>
    </rPh>
    <phoneticPr fontId="9"/>
  </si>
  <si>
    <t>資本収支</t>
    <rPh sb="0" eb="2">
      <t>シホン</t>
    </rPh>
    <rPh sb="2" eb="4">
      <t>シュウシ</t>
    </rPh>
    <phoneticPr fontId="9"/>
  </si>
  <si>
    <t>収益的収支</t>
    <rPh sb="0" eb="3">
      <t>シュウエキテキ</t>
    </rPh>
    <rPh sb="3" eb="5">
      <t>シュウシ</t>
    </rPh>
    <phoneticPr fontId="9"/>
  </si>
  <si>
    <t>資本的収支</t>
    <rPh sb="0" eb="2">
      <t>シホン</t>
    </rPh>
    <rPh sb="2" eb="3">
      <t>テキ</t>
    </rPh>
    <rPh sb="3" eb="5">
      <t>シュウシ</t>
    </rPh>
    <phoneticPr fontId="9"/>
  </si>
  <si>
    <t>その他</t>
    <rPh sb="2" eb="3">
      <t>タ</t>
    </rPh>
    <phoneticPr fontId="9"/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</si>
  <si>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9"/>
  </si>
  <si>
    <t>歳　　　出</t>
    <rPh sb="0" eb="1">
      <t>トシ</t>
    </rPh>
    <rPh sb="4" eb="5">
      <t>デ</t>
    </rPh>
    <phoneticPr fontId="9"/>
  </si>
  <si>
    <t>歳　　　入</t>
    <rPh sb="0" eb="1">
      <t>トシ</t>
    </rPh>
    <rPh sb="4" eb="5">
      <t>イ</t>
    </rPh>
    <phoneticPr fontId="9"/>
  </si>
  <si>
    <t>予算額</t>
    <rPh sb="0" eb="2">
      <t>ヨサン</t>
    </rPh>
    <rPh sb="2" eb="3">
      <t>ガク</t>
    </rPh>
    <phoneticPr fontId="9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</si>
  <si>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9"/>
  </si>
  <si>
    <t>1.普通会計の状況</t>
    <rPh sb="2" eb="4">
      <t>フツウ</t>
    </rPh>
    <rPh sb="4" eb="6">
      <t>カイケイ</t>
    </rPh>
    <phoneticPr fontId="9"/>
  </si>
  <si>
    <t>うち不動産取得税</t>
    <phoneticPr fontId="9"/>
  </si>
  <si>
    <t>うち固定資産税</t>
    <phoneticPr fontId="9"/>
  </si>
  <si>
    <t xml:space="preserve"> </t>
    <phoneticPr fontId="9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</si>
  <si>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</si>
  <si>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</si>
  <si>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</si>
  <si>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</si>
  <si>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</si>
  <si>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</si>
  <si>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</si>
  <si>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</si>
  <si>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</si>
  <si>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</si>
  <si>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</si>
  <si>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</si>
  <si>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</si>
  <si>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</si>
  <si>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</si>
  <si>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３.普通会計の状況</t>
    <phoneticPr fontId="9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</si>
  <si>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</si>
  <si>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</si>
  <si>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</si>
  <si>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9"/>
  </si>
  <si>
    <t xml:space="preserve">歳入総額    </t>
  </si>
  <si>
    <t>(a)</t>
    <phoneticPr fontId="9"/>
  </si>
  <si>
    <t>うち一般財源総額</t>
  </si>
  <si>
    <t>歳出総額</t>
  </si>
  <si>
    <t>歳入歳出差引</t>
  </si>
  <si>
    <t>翌年度への繰越財源</t>
  </si>
  <si>
    <t>実質収支</t>
    <phoneticPr fontId="14"/>
  </si>
  <si>
    <t>単年度収支</t>
    <rPh sb="0" eb="3">
      <t>タンネンド</t>
    </rPh>
    <rPh sb="3" eb="5">
      <t>シュウシ</t>
    </rPh>
    <phoneticPr fontId="14"/>
  </si>
  <si>
    <t>繰上償還金</t>
    <rPh sb="0" eb="2">
      <t>クリア</t>
    </rPh>
    <rPh sb="2" eb="5">
      <t>ショウカンキン</t>
    </rPh>
    <phoneticPr fontId="14"/>
  </si>
  <si>
    <t>実質単年度収支</t>
    <rPh sb="0" eb="2">
      <t>ジッシツ</t>
    </rPh>
    <phoneticPr fontId="14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</si>
  <si>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</si>
  <si>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</si>
  <si>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</si>
  <si>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</si>
  <si>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9"/>
  </si>
  <si>
    <t>地方債現在高の一般財源総額比</t>
  </si>
  <si>
    <t>(e/b)</t>
    <phoneticPr fontId="9"/>
  </si>
  <si>
    <t>後年度財政負担の一般財源総額比</t>
  </si>
  <si>
    <t>(f/b)</t>
    <phoneticPr fontId="9"/>
  </si>
  <si>
    <t>一人あたり地方債現在高</t>
  </si>
  <si>
    <t>(e/g、円)</t>
    <rPh sb="5" eb="6">
      <t>エン</t>
    </rPh>
    <phoneticPr fontId="14"/>
  </si>
  <si>
    <t>一人あたり後年度財政負担</t>
  </si>
  <si>
    <t>(f/g、円)</t>
    <rPh sb="5" eb="6">
      <t>エン</t>
    </rPh>
    <phoneticPr fontId="14"/>
  </si>
  <si>
    <t>人口　（注 1）</t>
    <rPh sb="4" eb="5">
      <t>チュウ</t>
    </rPh>
    <phoneticPr fontId="9"/>
  </si>
  <si>
    <t>(g、人)</t>
    <rPh sb="3" eb="4">
      <t>ニン</t>
    </rPh>
    <phoneticPr fontId="14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</si>
  <si>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</si>
  <si>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</si>
  <si>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</si>
  <si>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</si>
  <si>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</si>
  <si>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9"/>
  </si>
  <si>
    <t>実質赤字比率</t>
    <rPh sb="0" eb="2">
      <t>ジッシツ</t>
    </rPh>
    <rPh sb="2" eb="4">
      <t>アカジ</t>
    </rPh>
    <rPh sb="4" eb="6">
      <t>ヒリツ</t>
    </rPh>
    <phoneticPr fontId="14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</si>
  <si>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14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</si>
  <si>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14"/>
  </si>
  <si>
    <t>将来負担比率</t>
    <rPh sb="0" eb="2">
      <t>ショウライ</t>
    </rPh>
    <rPh sb="2" eb="4">
      <t>フタン</t>
    </rPh>
    <rPh sb="4" eb="6">
      <t>ヒリツ</t>
    </rPh>
    <phoneticPr fontId="14"/>
  </si>
  <si>
    <t>４.公営企業会計の状況</t>
    <phoneticPr fontId="14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</si>
  <si>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</si>
  <si>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</si>
  <si>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</si>
  <si>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</si>
  <si>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</si>
  <si>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</si>
  <si>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</si>
  <si>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</si>
  <si>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</si>
  <si>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</si>
  <si>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</si>
  <si>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</si>
  <si>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</si>
  <si>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</si>
  <si>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</si>
  <si>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５.第三セクター(公社・株式会社形態の三セク)の状況</t>
    <phoneticPr fontId="14"/>
  </si>
  <si>
    <t>　（単位：百万円）</t>
  </si>
  <si>
    <t>出資状況</t>
    <rPh sb="0" eb="2">
      <t>シュッシ</t>
    </rPh>
    <rPh sb="2" eb="4">
      <t>ジョウキョウ</t>
    </rPh>
    <phoneticPr fontId="14"/>
  </si>
  <si>
    <t>出資団体数</t>
  </si>
  <si>
    <t>出資金額</t>
    <rPh sb="0" eb="2">
      <t>シュッシ</t>
    </rPh>
    <rPh sb="2" eb="4">
      <t>キンガク</t>
    </rPh>
    <phoneticPr fontId="9"/>
  </si>
  <si>
    <t>総額</t>
  </si>
  <si>
    <t>当該団体</t>
  </si>
  <si>
    <t>その他団体</t>
  </si>
  <si>
    <t>民間</t>
  </si>
  <si>
    <t>国</t>
  </si>
  <si>
    <t>その他</t>
  </si>
  <si>
    <t>貸借対照表</t>
  </si>
  <si>
    <t>資産</t>
    <rPh sb="0" eb="2">
      <t>シサン</t>
    </rPh>
    <phoneticPr fontId="9"/>
  </si>
  <si>
    <t>流動資産</t>
  </si>
  <si>
    <t>固定資産</t>
  </si>
  <si>
    <t>繰延資産</t>
  </si>
  <si>
    <t>資産合計</t>
  </si>
  <si>
    <t>負債</t>
    <rPh sb="0" eb="2">
      <t>フサイ</t>
    </rPh>
    <phoneticPr fontId="9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</si>
  <si>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</si>
  <si>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</si>
  <si>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</si>
  <si>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</si>
  <si>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9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</si>
  <si>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</si>
  <si>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</si>
  <si>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</si>
  <si>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</si>
  <si>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</si>
  <si>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14"/>
  </si>
  <si>
    <t>事業・経常損益</t>
    <rPh sb="0" eb="2">
      <t>ジギョウ</t>
    </rPh>
    <rPh sb="3" eb="5">
      <t>ケイジョウ</t>
    </rPh>
    <rPh sb="5" eb="7">
      <t>ソンエキ</t>
    </rPh>
    <phoneticPr fontId="9"/>
  </si>
  <si>
    <t>営業収益</t>
  </si>
  <si>
    <t>営業費用</t>
  </si>
  <si>
    <t>一般管理費</t>
    <rPh sb="0" eb="2">
      <t>イッパン</t>
    </rPh>
    <rPh sb="2" eb="5">
      <t>カンリヒ</t>
    </rPh>
    <phoneticPr fontId="14"/>
  </si>
  <si>
    <t>(c)</t>
    <phoneticPr fontId="14"/>
  </si>
  <si>
    <t xml:space="preserve">営業利益          </t>
  </si>
  <si>
    <t>(d=a-b-c)</t>
    <phoneticPr fontId="14"/>
  </si>
  <si>
    <t>営業外収益</t>
  </si>
  <si>
    <t>(e)</t>
    <phoneticPr fontId="14"/>
  </si>
  <si>
    <t>営業外費用</t>
  </si>
  <si>
    <t>(f)</t>
    <phoneticPr fontId="14"/>
  </si>
  <si>
    <t xml:space="preserve">経常利益      </t>
  </si>
  <si>
    <t>(g=d+e-f)</t>
    <phoneticPr fontId="14"/>
  </si>
  <si>
    <t>特別損失</t>
    <rPh sb="0" eb="2">
      <t>トクベツ</t>
    </rPh>
    <rPh sb="2" eb="4">
      <t>ソンシツ</t>
    </rPh>
    <phoneticPr fontId="9"/>
  </si>
  <si>
    <t>特別利益</t>
  </si>
  <si>
    <t>(h)</t>
    <phoneticPr fontId="14"/>
  </si>
  <si>
    <t>特別損失</t>
  </si>
  <si>
    <t>(i)</t>
    <phoneticPr fontId="14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</si>
  <si>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14"/>
  </si>
  <si>
    <t>(j=g+h-i)</t>
    <phoneticPr fontId="14"/>
  </si>
  <si>
    <t>特定準備金取崩</t>
    <rPh sb="0" eb="2">
      <t>トクテイ</t>
    </rPh>
    <rPh sb="2" eb="5">
      <t>ジュンビキン</t>
    </rPh>
    <rPh sb="5" eb="7">
      <t>トリクズシ</t>
    </rPh>
    <phoneticPr fontId="14"/>
  </si>
  <si>
    <t>(k)</t>
    <phoneticPr fontId="14"/>
  </si>
  <si>
    <t>特定準備金繰入</t>
    <rPh sb="0" eb="2">
      <t>トクテイ</t>
    </rPh>
    <rPh sb="2" eb="5">
      <t>ジュンビキン</t>
    </rPh>
    <rPh sb="5" eb="7">
      <t>クリイレ</t>
    </rPh>
    <phoneticPr fontId="14"/>
  </si>
  <si>
    <t>(l)</t>
    <phoneticPr fontId="14"/>
  </si>
  <si>
    <t>法人税等</t>
  </si>
  <si>
    <t>(m)</t>
    <phoneticPr fontId="14"/>
  </si>
  <si>
    <t xml:space="preserve">当期利益  </t>
  </si>
  <si>
    <t>(ｎ=g+h-i-m)</t>
    <phoneticPr fontId="14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</si>
  <si>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14"/>
  </si>
  <si>
    <t>前期繰越利益</t>
  </si>
  <si>
    <t>(o)</t>
    <phoneticPr fontId="14"/>
  </si>
  <si>
    <t xml:space="preserve">当期未処分利益    </t>
  </si>
  <si>
    <t>(p=n+o)</t>
    <phoneticPr fontId="14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</si>
  <si>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14"/>
  </si>
  <si>
    <t>（注２）原則として表示単位未満を四捨五入して端数調整していないため、合計等と一致しない場合がある。</t>
    <phoneticPr fontId="14"/>
  </si>
  <si>
    <t>元年度</t>
    <rPh sb="0" eb="1">
      <t>ガン</t>
    </rPh>
    <rPh sb="1" eb="3">
      <t>ネンド</t>
    </rPh>
    <phoneticPr fontId="18"/>
  </si>
  <si>
    <t>２年度</t>
    <rPh sb="1" eb="3">
      <t>ネンド</t>
    </rPh>
    <phoneticPr fontId="18"/>
  </si>
  <si>
    <t>予算額</t>
    <phoneticPr fontId="9"/>
  </si>
  <si>
    <t>決算額</t>
    <phoneticPr fontId="16"/>
  </si>
  <si>
    <t>令和５年度</t>
    <rPh sb="3" eb="5">
      <t>ネンド</t>
    </rPh>
    <phoneticPr fontId="18"/>
  </si>
  <si>
    <t>令和４年度</t>
    <rPh sb="3" eb="5">
      <t>ネンド</t>
    </rPh>
    <phoneticPr fontId="18"/>
  </si>
  <si>
    <t>３年度</t>
    <rPh sb="1" eb="3">
      <t>ネンド</t>
    </rPh>
    <phoneticPr fontId="18"/>
  </si>
  <si>
    <t>令和６年度</t>
    <rPh sb="3" eb="5">
      <t>ネンド</t>
    </rPh>
    <phoneticPr fontId="18"/>
  </si>
  <si>
    <t>４年度</t>
    <rPh sb="1" eb="3">
      <t>ネンド</t>
    </rPh>
    <phoneticPr fontId="18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</si>
  <si>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9"/>
  </si>
  <si>
    <t>令和７年度</t>
    <rPh sb="3" eb="5">
      <t>ネンド</t>
    </rPh>
    <phoneticPr fontId="18"/>
  </si>
  <si>
    <t>(令和７年度予算ﾍﾞｰｽ）</t>
    <rPh sb="6" eb="8">
      <t>ヨサン</t>
    </rPh>
    <phoneticPr fontId="14"/>
  </si>
  <si>
    <t>令和７年度</t>
    <phoneticPr fontId="18"/>
  </si>
  <si>
    <t>（1）令和５年度普通会計決算の状況</t>
    <phoneticPr fontId="16"/>
  </si>
  <si>
    <t>令和４年度</t>
    <phoneticPr fontId="18"/>
  </si>
  <si>
    <t>(令和５年度決算ﾍﾞｰｽ）</t>
    <phoneticPr fontId="16"/>
  </si>
  <si>
    <t>(令和５年度決算額）</t>
    <phoneticPr fontId="16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</si>
  <si>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</si>
  <si>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５年度</t>
    <rPh sb="1" eb="3">
      <t>ネンド</t>
    </rPh>
    <phoneticPr fontId="18"/>
  </si>
  <si>
    <t>病院事業</t>
    <rPh sb="0" eb="2">
      <t>ビョウイン</t>
    </rPh>
    <rPh sb="2" eb="4">
      <t>ジギョウ</t>
    </rPh>
    <phoneticPr fontId="9"/>
  </si>
  <si>
    <t>工業用水道事業</t>
    <rPh sb="0" eb="3">
      <t>コウギョウヨウ</t>
    </rPh>
    <rPh sb="3" eb="5">
      <t>スイドウ</t>
    </rPh>
    <rPh sb="5" eb="7">
      <t>ジギョウ</t>
    </rPh>
    <phoneticPr fontId="9"/>
  </si>
  <si>
    <t>港湾整備事業</t>
    <rPh sb="0" eb="2">
      <t>コウワン</t>
    </rPh>
    <rPh sb="2" eb="4">
      <t>セイビ</t>
    </rPh>
    <rPh sb="4" eb="6">
      <t>ジギョウ</t>
    </rPh>
    <phoneticPr fontId="3"/>
  </si>
  <si>
    <t>宅地造成事業</t>
    <rPh sb="0" eb="2">
      <t>タクチ</t>
    </rPh>
    <rPh sb="2" eb="4">
      <t>ゾウセイ</t>
    </rPh>
    <rPh sb="4" eb="6">
      <t>ジギョウ</t>
    </rPh>
    <phoneticPr fontId="3"/>
  </si>
  <si>
    <t>病院事業</t>
    <rPh sb="0" eb="2">
      <t>ビョウイン</t>
    </rPh>
    <rPh sb="2" eb="4">
      <t>ジギョウ</t>
    </rPh>
    <phoneticPr fontId="14"/>
  </si>
  <si>
    <t>鹿児島県住宅供給公社</t>
    <rPh sb="0" eb="4">
      <t>カゴシマケン</t>
    </rPh>
    <rPh sb="4" eb="6">
      <t>ジュウタク</t>
    </rPh>
    <rPh sb="6" eb="8">
      <t>キョウキュウ</t>
    </rPh>
    <rPh sb="8" eb="10">
      <t>コウシャ</t>
    </rPh>
    <phoneticPr fontId="14"/>
  </si>
  <si>
    <t>鹿児島県道路公社</t>
    <rPh sb="0" eb="4">
      <t>カゴシマケン</t>
    </rPh>
    <rPh sb="4" eb="6">
      <t>ドウロ</t>
    </rPh>
    <rPh sb="6" eb="8">
      <t>コウシャ</t>
    </rPh>
    <phoneticPr fontId="14"/>
  </si>
  <si>
    <t>鹿児島県</t>
    <rPh sb="0" eb="4">
      <t>カゴシマケン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</si>
</sst>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.0;&quot;▲ &quot;#,##0.0"/>
    <numFmt numFmtId="180" formatCode="#,##0;[Red]&quot;△&quot;#,##0"/>
    <numFmt numFmtId="181" formatCode="_ * #,##0.00_ ;_ * &quot;▲ &quot;#,##0.00_ ;_ * &quot;－&quot;_ ;_ @_ "/>
    <numFmt numFmtId="182" formatCode="_ * #,##0.000_ ;_ * &quot;▲ &quot;#,##0.000_ ;_ * &quot;－&quot;_ ;_ @_ "/>
  </numFmts>
  <fonts count="21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ｺﾞｼｯｸ"/>
      <family val="3"/>
      <charset val="128"/>
    </font>
    <font>
      <sz val="10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4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3"/>
      <charset val="128"/>
    </font>
    <font>
      <sz val="11"/>
      <name val="Meiryo UI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3" fillId="0" borderId="0"/>
  </cellStyleXfs>
  <cellXfs count="108">
    <xf numFmtId="0" fontId="0" fillId="0" borderId="0" xfId="0"/>
    <xf numFmtId="41" fontId="4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0" xfId="0" quotePrefix="1" applyNumberForma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0" xfId="0" applyNumberForma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distributed" vertical="center"/>
    </xf>
    <xf numFmtId="41" fontId="0" fillId="0" borderId="5" xfId="0" applyNumberFormat="1" applyBorder="1" applyAlignment="1">
      <alignment horizontal="left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41" fontId="3" fillId="0" borderId="5" xfId="0" applyNumberFormat="1" applyFont="1" applyBorder="1" applyAlignment="1">
      <alignment horizontal="centerContinuous" vertical="center"/>
    </xf>
    <xf numFmtId="41" fontId="5" fillId="0" borderId="0" xfId="0" applyNumberFormat="1" applyFont="1" applyAlignment="1">
      <alignment horizontal="left" vertical="center"/>
    </xf>
    <xf numFmtId="41" fontId="0" fillId="0" borderId="4" xfId="0" applyNumberFormat="1" applyBorder="1" applyAlignment="1">
      <alignment horizontal="centerContinuous" vertical="center"/>
    </xf>
    <xf numFmtId="41" fontId="0" fillId="0" borderId="5" xfId="0" applyNumberFormat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left" vertical="center"/>
    </xf>
    <xf numFmtId="179" fontId="0" fillId="0" borderId="0" xfId="0" applyNumberFormat="1" applyAlignment="1">
      <alignment vertical="center"/>
    </xf>
    <xf numFmtId="41" fontId="13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applyNumberFormat="1" applyBorder="1" applyAlignment="1">
      <alignment vertical="center"/>
    </xf>
    <xf numFmtId="177" fontId="2" fillId="0" borderId="0" xfId="1" quotePrefix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5" fillId="0" borderId="0" xfId="0" applyNumberFormat="1" applyFont="1" applyAlignment="1">
      <alignment vertical="center"/>
    </xf>
    <xf numFmtId="41" fontId="0" fillId="0" borderId="10" xfId="0" applyNumberForma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41" fontId="3" fillId="0" borderId="5" xfId="0" applyNumberFormat="1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/>
    </xf>
    <xf numFmtId="41" fontId="5" fillId="0" borderId="5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 wrapText="1"/>
    </xf>
    <xf numFmtId="41" fontId="0" fillId="0" borderId="10" xfId="0" applyNumberFormat="1" applyBorder="1" applyAlignment="1">
      <alignment horizontal="centerContinuous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177" fontId="2" fillId="0" borderId="10" xfId="1" applyNumberFormat="1" applyBorder="1" applyAlignment="1">
      <alignment vertical="center"/>
    </xf>
    <xf numFmtId="178" fontId="2" fillId="0" borderId="10" xfId="1" applyNumberFormat="1" applyBorder="1" applyAlignment="1">
      <alignment vertical="center"/>
    </xf>
    <xf numFmtId="177" fontId="2" fillId="0" borderId="10" xfId="1" applyNumberFormat="1" applyFont="1" applyBorder="1" applyAlignment="1">
      <alignment vertical="center"/>
    </xf>
    <xf numFmtId="41" fontId="10" fillId="0" borderId="10" xfId="0" applyNumberFormat="1" applyFon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horizontal="centerContinuous" vertical="center"/>
    </xf>
    <xf numFmtId="41" fontId="0" fillId="0" borderId="11" xfId="0" applyNumberFormat="1" applyBorder="1" applyAlignment="1">
      <alignment horizontal="left" vertical="center"/>
    </xf>
    <xf numFmtId="41" fontId="0" fillId="0" borderId="13" xfId="0" applyNumberFormat="1" applyBorder="1" applyAlignment="1">
      <alignment vertical="center"/>
    </xf>
    <xf numFmtId="41" fontId="0" fillId="0" borderId="12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7" xfId="0" applyNumberFormat="1" applyBorder="1" applyAlignment="1">
      <alignment horizontal="left" vertical="center"/>
    </xf>
    <xf numFmtId="41" fontId="0" fillId="0" borderId="10" xfId="0" applyNumberFormat="1" applyBorder="1" applyAlignment="1">
      <alignment horizontal="right" vertical="center"/>
    </xf>
    <xf numFmtId="177" fontId="0" fillId="0" borderId="10" xfId="0" quotePrefix="1" applyNumberFormat="1" applyBorder="1" applyAlignment="1">
      <alignment horizontal="right" vertical="center"/>
    </xf>
    <xf numFmtId="177" fontId="2" fillId="0" borderId="10" xfId="1" quotePrefix="1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177" fontId="0" fillId="0" borderId="10" xfId="0" applyNumberFormat="1" applyBorder="1" applyAlignment="1">
      <alignment vertical="center"/>
    </xf>
    <xf numFmtId="177" fontId="2" fillId="0" borderId="10" xfId="1" applyNumberFormat="1" applyFill="1" applyBorder="1" applyAlignment="1">
      <alignment horizontal="right" vertical="center"/>
    </xf>
    <xf numFmtId="177" fontId="2" fillId="0" borderId="10" xfId="1" applyNumberFormat="1" applyBorder="1" applyAlignment="1">
      <alignment horizontal="right" vertical="center"/>
    </xf>
    <xf numFmtId="181" fontId="0" fillId="0" borderId="10" xfId="0" applyNumberFormat="1" applyBorder="1" applyAlignment="1">
      <alignment vertical="center"/>
    </xf>
    <xf numFmtId="41" fontId="2" fillId="0" borderId="10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182" fontId="0" fillId="0" borderId="10" xfId="0" applyNumberFormat="1" applyBorder="1" applyAlignment="1">
      <alignment vertical="center"/>
    </xf>
    <xf numFmtId="182" fontId="2" fillId="0" borderId="10" xfId="1" applyNumberFormat="1" applyBorder="1" applyAlignment="1">
      <alignment vertical="center"/>
    </xf>
    <xf numFmtId="178" fontId="2" fillId="0" borderId="10" xfId="1" applyNumberFormat="1" applyFill="1" applyBorder="1" applyAlignment="1">
      <alignment vertical="center"/>
    </xf>
    <xf numFmtId="41" fontId="0" fillId="0" borderId="13" xfId="0" applyNumberFormat="1" applyBorder="1" applyAlignment="1">
      <alignment horizontal="left" vertical="center"/>
    </xf>
    <xf numFmtId="41" fontId="2" fillId="0" borderId="10" xfId="0" applyNumberFormat="1" applyFont="1" applyBorder="1" applyAlignment="1">
      <alignment vertical="center"/>
    </xf>
    <xf numFmtId="0" fontId="0" fillId="0" borderId="10" xfId="0" applyBorder="1" applyAlignment="1">
      <alignment horizontal="distributed" vertical="center"/>
    </xf>
    <xf numFmtId="177" fontId="2" fillId="0" borderId="10" xfId="1" applyNumberFormat="1" applyBorder="1" applyAlignment="1">
      <alignment horizontal="center" vertical="center"/>
    </xf>
    <xf numFmtId="177" fontId="2" fillId="0" borderId="10" xfId="1" applyNumberFormat="1" applyFill="1" applyBorder="1" applyAlignment="1">
      <alignment vertical="center"/>
    </xf>
    <xf numFmtId="41" fontId="0" fillId="0" borderId="10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177" fontId="2" fillId="0" borderId="10" xfId="1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41" fontId="0" fillId="0" borderId="10" xfId="0" applyNumberFormat="1" applyBorder="1" applyAlignment="1">
      <alignment horizontal="center" vertical="center"/>
    </xf>
    <xf numFmtId="182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center" vertical="center" textRotation="255"/>
    </xf>
    <xf numFmtId="41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177" fontId="2" fillId="0" borderId="10" xfId="1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180" fontId="15" fillId="0" borderId="10" xfId="1" applyNumberFormat="1" applyFont="1" applyBorder="1" applyAlignment="1">
      <alignment vertical="center" textRotation="255"/>
    </xf>
    <xf numFmtId="0" fontId="13" fillId="0" borderId="10" xfId="3" applyBorder="1" applyAlignment="1">
      <alignment vertical="center"/>
    </xf>
    <xf numFmtId="0" fontId="12" fillId="0" borderId="10" xfId="2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justifyLastLine="1"/>
    </xf>
    <xf numFmtId="41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3" fillId="0" borderId="10" xfId="3" applyBorder="1" applyAlignment="1">
      <alignment vertical="center" textRotation="255"/>
    </xf>
    <xf numFmtId="41" fontId="17" fillId="0" borderId="10" xfId="0" applyNumberFormat="1" applyFont="1" applyBorder="1" applyAlignment="1">
      <alignment horizontal="right" vertical="center"/>
    </xf>
    <xf numFmtId="41" fontId="0" fillId="0" borderId="10" xfId="0" applyNumberForma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24474970-3BF2-45D3-B339-6C6D926DEDBD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043E7216-B182-4571-A408-59D7D14E487B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8"/>
  <sheetViews>
    <sheetView view="pageBreakPreview" zoomScaleNormal="100" zoomScaleSheetLayoutView="10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F9" sqref="F9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2" customWidth="1"/>
    <col min="9" max="9" width="10.6328125" style="2" customWidth="1"/>
    <col min="10" max="11" width="9" style="2"/>
    <col min="12" max="12" width="9.90625" style="2" customWidth="1"/>
    <col min="13" max="16384" width="9" style="2"/>
  </cols>
  <sheetData>
    <row r="1" spans="1:11" ht="34" customHeight="1">
      <c r="A1" s="16" t="s">
        <v>0</v>
      </c>
      <c r="B1" s="16"/>
      <c r="C1" s="16"/>
      <c r="D1" s="16"/>
      <c r="E1" s="39" t="s">
        <v>257</v>
      </c>
      <c r="F1" s="1"/>
    </row>
    <row r="3" spans="1:11" ht="14">
      <c r="A3" s="10" t="s">
        <v>92</v>
      </c>
    </row>
    <row r="5" spans="1:11">
      <c r="A5" s="17" t="s">
        <v>240</v>
      </c>
      <c r="B5" s="17"/>
      <c r="C5" s="17"/>
      <c r="D5" s="17"/>
      <c r="E5" s="17"/>
    </row>
    <row r="6" spans="1:11" ht="14">
      <c r="A6" s="3"/>
      <c r="H6" s="4"/>
      <c r="I6" s="9" t="s">
        <v>1</v>
      </c>
    </row>
    <row r="7" spans="1:11" ht="27" customHeight="1">
      <c r="A7" s="5"/>
      <c r="B7" s="6"/>
      <c r="C7" s="6"/>
      <c r="D7" s="6"/>
      <c r="E7" s="57"/>
      <c r="F7" s="46" t="s">
        <v>241</v>
      </c>
      <c r="G7" s="46"/>
      <c r="H7" s="46" t="s">
        <v>238</v>
      </c>
      <c r="I7" s="47" t="s">
        <v>21</v>
      </c>
    </row>
    <row r="8" spans="1:11" ht="17.149999999999999" customHeight="1">
      <c r="A8" s="18"/>
      <c r="B8" s="19"/>
      <c r="C8" s="19"/>
      <c r="D8" s="19"/>
      <c r="E8" s="58"/>
      <c r="F8" s="49" t="s">
        <v>90</v>
      </c>
      <c r="G8" s="49" t="s">
        <v>2</v>
      </c>
      <c r="H8" s="49" t="s">
        <v>233</v>
      </c>
      <c r="I8" s="50"/>
    </row>
    <row r="9" spans="1:11" ht="18" customHeight="1">
      <c r="A9" s="88" t="s">
        <v>87</v>
      </c>
      <c r="B9" s="88" t="s">
        <v>89</v>
      </c>
      <c r="C9" s="59" t="s">
        <v>3</v>
      </c>
      <c r="D9" s="51"/>
      <c r="E9" s="51"/>
      <c r="F9" s="84">
        <v>212623</v>
      </c>
      <c r="G9" s="53">
        <f>F9/$F$27*100</f>
        <v>25.99878457213638</v>
      </c>
      <c r="H9" s="84">
        <v>199922</v>
      </c>
      <c r="I9" s="53">
        <f>(F9/H9-1)*100</f>
        <v>6.3529776612879063</v>
      </c>
      <c r="K9" s="23"/>
    </row>
    <row r="10" spans="1:11" ht="18" customHeight="1">
      <c r="A10" s="88"/>
      <c r="B10" s="88"/>
      <c r="C10" s="61"/>
      <c r="D10" s="63" t="s">
        <v>22</v>
      </c>
      <c r="E10" s="51"/>
      <c r="F10" s="84">
        <v>52524</v>
      </c>
      <c r="G10" s="53">
        <f t="shared" ref="G10:G26" si="0">F10/$F$27*100</f>
        <v>6.4224479988848397</v>
      </c>
      <c r="H10" s="84">
        <v>46807</v>
      </c>
      <c r="I10" s="53">
        <f t="shared" ref="I10:I27" si="1">(F10/H10-1)*100</f>
        <v>12.213985087700552</v>
      </c>
    </row>
    <row r="11" spans="1:11" ht="18" customHeight="1">
      <c r="A11" s="88"/>
      <c r="B11" s="88"/>
      <c r="C11" s="61"/>
      <c r="D11" s="61"/>
      <c r="E11" s="45" t="s">
        <v>23</v>
      </c>
      <c r="F11" s="84">
        <v>44658</v>
      </c>
      <c r="G11" s="53">
        <f t="shared" si="0"/>
        <v>5.4606214822595218</v>
      </c>
      <c r="H11" s="84">
        <v>42762</v>
      </c>
      <c r="I11" s="53">
        <f t="shared" si="1"/>
        <v>4.4338431317524796</v>
      </c>
    </row>
    <row r="12" spans="1:11" ht="18" customHeight="1">
      <c r="A12" s="88"/>
      <c r="B12" s="88"/>
      <c r="C12" s="61"/>
      <c r="D12" s="61"/>
      <c r="E12" s="45" t="s">
        <v>24</v>
      </c>
      <c r="F12" s="84">
        <v>1640</v>
      </c>
      <c r="G12" s="53">
        <f t="shared" si="0"/>
        <v>0.20053336985323159</v>
      </c>
      <c r="H12" s="84">
        <v>1599</v>
      </c>
      <c r="I12" s="53">
        <f t="shared" si="1"/>
        <v>2.564102564102555</v>
      </c>
    </row>
    <row r="13" spans="1:11" ht="18" customHeight="1">
      <c r="A13" s="88"/>
      <c r="B13" s="88"/>
      <c r="C13" s="61"/>
      <c r="D13" s="62"/>
      <c r="E13" s="45" t="s">
        <v>25</v>
      </c>
      <c r="F13" s="84">
        <v>123</v>
      </c>
      <c r="G13" s="53">
        <f t="shared" si="0"/>
        <v>1.5040002738992369E-2</v>
      </c>
      <c r="H13" s="84">
        <v>75</v>
      </c>
      <c r="I13" s="53">
        <f t="shared" si="1"/>
        <v>63.999999999999993</v>
      </c>
    </row>
    <row r="14" spans="1:11" ht="18" customHeight="1">
      <c r="A14" s="88"/>
      <c r="B14" s="88"/>
      <c r="C14" s="61"/>
      <c r="D14" s="59" t="s">
        <v>26</v>
      </c>
      <c r="E14" s="51"/>
      <c r="F14" s="84">
        <v>37862</v>
      </c>
      <c r="G14" s="53">
        <f t="shared" si="0"/>
        <v>4.6296307618189356</v>
      </c>
      <c r="H14" s="84">
        <v>34665</v>
      </c>
      <c r="I14" s="53">
        <f t="shared" si="1"/>
        <v>9.2225587768642647</v>
      </c>
    </row>
    <row r="15" spans="1:11" ht="18" customHeight="1">
      <c r="A15" s="88"/>
      <c r="B15" s="88"/>
      <c r="C15" s="61"/>
      <c r="D15" s="61"/>
      <c r="E15" s="45" t="s">
        <v>27</v>
      </c>
      <c r="F15" s="84">
        <v>1515</v>
      </c>
      <c r="G15" s="53">
        <f t="shared" si="0"/>
        <v>0.1852488142241743</v>
      </c>
      <c r="H15" s="84">
        <v>1494</v>
      </c>
      <c r="I15" s="53">
        <f t="shared" si="1"/>
        <v>1.4056224899598346</v>
      </c>
    </row>
    <row r="16" spans="1:11" ht="18" customHeight="1">
      <c r="A16" s="88"/>
      <c r="B16" s="88"/>
      <c r="C16" s="61"/>
      <c r="D16" s="62"/>
      <c r="E16" s="45" t="s">
        <v>28</v>
      </c>
      <c r="F16" s="84">
        <v>36347</v>
      </c>
      <c r="G16" s="53">
        <f t="shared" si="0"/>
        <v>4.4443819475947608</v>
      </c>
      <c r="H16" s="84">
        <v>33172</v>
      </c>
      <c r="I16" s="53">
        <f t="shared" si="1"/>
        <v>9.5713252140359408</v>
      </c>
      <c r="K16" s="24"/>
    </row>
    <row r="17" spans="1:26" ht="18" customHeight="1">
      <c r="A17" s="88"/>
      <c r="B17" s="88"/>
      <c r="C17" s="61"/>
      <c r="D17" s="89" t="s">
        <v>29</v>
      </c>
      <c r="E17" s="90"/>
      <c r="F17" s="84">
        <v>83153</v>
      </c>
      <c r="G17" s="53">
        <f t="shared" si="0"/>
        <v>10.167653233784003</v>
      </c>
      <c r="H17" s="84">
        <v>78953</v>
      </c>
      <c r="I17" s="53">
        <f t="shared" si="1"/>
        <v>5.3196205337352698</v>
      </c>
    </row>
    <row r="18" spans="1:26" ht="18" customHeight="1">
      <c r="A18" s="88"/>
      <c r="B18" s="88"/>
      <c r="C18" s="61"/>
      <c r="D18" s="89" t="s">
        <v>93</v>
      </c>
      <c r="E18" s="91"/>
      <c r="F18" s="84">
        <v>3548</v>
      </c>
      <c r="G18" s="53">
        <f t="shared" si="0"/>
        <v>0.43383682697516202</v>
      </c>
      <c r="H18" s="84">
        <v>3769</v>
      </c>
      <c r="I18" s="53">
        <f t="shared" si="1"/>
        <v>-5.8636243035287912</v>
      </c>
    </row>
    <row r="19" spans="1:26" ht="18" customHeight="1">
      <c r="A19" s="88"/>
      <c r="B19" s="88"/>
      <c r="C19" s="60"/>
      <c r="D19" s="89" t="s">
        <v>94</v>
      </c>
      <c r="E19" s="91"/>
      <c r="F19" s="54">
        <v>0</v>
      </c>
      <c r="G19" s="53">
        <f t="shared" si="0"/>
        <v>0</v>
      </c>
      <c r="H19" s="54">
        <v>0</v>
      </c>
      <c r="I19" s="53" t="e">
        <f t="shared" si="1"/>
        <v>#DIV/0!</v>
      </c>
      <c r="Z19" s="2" t="s">
        <v>95</v>
      </c>
    </row>
    <row r="20" spans="1:26" ht="18" customHeight="1">
      <c r="A20" s="88"/>
      <c r="B20" s="88"/>
      <c r="C20" s="51" t="s">
        <v>4</v>
      </c>
      <c r="D20" s="51"/>
      <c r="E20" s="51"/>
      <c r="F20" s="52">
        <v>35700</v>
      </c>
      <c r="G20" s="53">
        <f t="shared" si="0"/>
        <v>4.3652690876587608</v>
      </c>
      <c r="H20" s="84">
        <v>32577</v>
      </c>
      <c r="I20" s="53">
        <f t="shared" si="1"/>
        <v>9.5865180955889038</v>
      </c>
    </row>
    <row r="21" spans="1:26" ht="18" customHeight="1">
      <c r="A21" s="88"/>
      <c r="B21" s="88"/>
      <c r="C21" s="51" t="s">
        <v>5</v>
      </c>
      <c r="D21" s="51"/>
      <c r="E21" s="51"/>
      <c r="F21" s="52">
        <v>284364</v>
      </c>
      <c r="G21" s="53">
        <f t="shared" si="0"/>
        <v>34.771019015209973</v>
      </c>
      <c r="H21" s="84">
        <v>280108</v>
      </c>
      <c r="I21" s="53">
        <f t="shared" si="1"/>
        <v>1.5194139403372997</v>
      </c>
    </row>
    <row r="22" spans="1:26" ht="18" customHeight="1">
      <c r="A22" s="88"/>
      <c r="B22" s="88"/>
      <c r="C22" s="51" t="s">
        <v>30</v>
      </c>
      <c r="D22" s="51"/>
      <c r="E22" s="51"/>
      <c r="F22" s="52">
        <v>11358</v>
      </c>
      <c r="G22" s="53">
        <f t="shared" si="0"/>
        <v>1.3888158626786611</v>
      </c>
      <c r="H22" s="84">
        <v>11374</v>
      </c>
      <c r="I22" s="53">
        <f t="shared" si="1"/>
        <v>-0.14067170740285073</v>
      </c>
    </row>
    <row r="23" spans="1:26" ht="18" customHeight="1">
      <c r="A23" s="88"/>
      <c r="B23" s="88"/>
      <c r="C23" s="51" t="s">
        <v>6</v>
      </c>
      <c r="D23" s="51"/>
      <c r="E23" s="51"/>
      <c r="F23" s="52">
        <v>152341</v>
      </c>
      <c r="G23" s="53">
        <f t="shared" si="0"/>
        <v>18.627715912689727</v>
      </c>
      <c r="H23" s="84">
        <v>152419</v>
      </c>
      <c r="I23" s="53">
        <f t="shared" si="1"/>
        <v>-5.1174722311519982E-2</v>
      </c>
    </row>
    <row r="24" spans="1:26" ht="18" customHeight="1">
      <c r="A24" s="88"/>
      <c r="B24" s="88"/>
      <c r="C24" s="51" t="s">
        <v>31</v>
      </c>
      <c r="D24" s="51"/>
      <c r="E24" s="51"/>
      <c r="F24" s="52">
        <v>3486</v>
      </c>
      <c r="G24" s="53">
        <f t="shared" si="0"/>
        <v>0.42625568738314956</v>
      </c>
      <c r="H24" s="84">
        <v>6609</v>
      </c>
      <c r="I24" s="53">
        <f t="shared" si="1"/>
        <v>-47.25374489332728</v>
      </c>
    </row>
    <row r="25" spans="1:26" ht="18" customHeight="1">
      <c r="A25" s="88"/>
      <c r="B25" s="88"/>
      <c r="C25" s="51" t="s">
        <v>7</v>
      </c>
      <c r="D25" s="51"/>
      <c r="E25" s="51"/>
      <c r="F25" s="52">
        <v>65084</v>
      </c>
      <c r="G25" s="53">
        <f t="shared" si="0"/>
        <v>7.9582401484925152</v>
      </c>
      <c r="H25" s="84">
        <v>64923</v>
      </c>
      <c r="I25" s="53">
        <f t="shared" si="1"/>
        <v>0.24798607581288934</v>
      </c>
    </row>
    <row r="26" spans="1:26" ht="18" customHeight="1">
      <c r="A26" s="88"/>
      <c r="B26" s="88"/>
      <c r="C26" s="51" t="s">
        <v>8</v>
      </c>
      <c r="D26" s="51"/>
      <c r="E26" s="51"/>
      <c r="F26" s="52">
        <v>52863</v>
      </c>
      <c r="G26" s="53">
        <f t="shared" si="0"/>
        <v>6.4638997137508429</v>
      </c>
      <c r="H26" s="84">
        <v>57870</v>
      </c>
      <c r="I26" s="53">
        <f t="shared" si="1"/>
        <v>-8.6521513737687901</v>
      </c>
    </row>
    <row r="27" spans="1:26" ht="18" customHeight="1">
      <c r="A27" s="88"/>
      <c r="B27" s="88"/>
      <c r="C27" s="51" t="s">
        <v>9</v>
      </c>
      <c r="D27" s="51"/>
      <c r="E27" s="51"/>
      <c r="F27" s="52">
        <f>SUM(F9,F20:F26)</f>
        <v>817819</v>
      </c>
      <c r="G27" s="53">
        <f>F27/$F$27*100</f>
        <v>100</v>
      </c>
      <c r="H27" s="81">
        <f>SUM(H9,H20:H26)-1</f>
        <v>805801</v>
      </c>
      <c r="I27" s="53">
        <f t="shared" si="1"/>
        <v>1.4914352302863865</v>
      </c>
    </row>
    <row r="28" spans="1:26" ht="18" customHeight="1">
      <c r="A28" s="88"/>
      <c r="B28" s="88" t="s">
        <v>88</v>
      </c>
      <c r="C28" s="59" t="s">
        <v>10</v>
      </c>
      <c r="D28" s="51"/>
      <c r="E28" s="51"/>
      <c r="F28" s="52">
        <v>365319</v>
      </c>
      <c r="G28" s="53">
        <f>F28/$F$45*100</f>
        <v>44.669908622812628</v>
      </c>
      <c r="H28" s="84">
        <v>367952</v>
      </c>
      <c r="I28" s="53">
        <f>(F28/H28-1)*100</f>
        <v>-0.71558246727834174</v>
      </c>
    </row>
    <row r="29" spans="1:26" ht="18" customHeight="1">
      <c r="A29" s="88"/>
      <c r="B29" s="88"/>
      <c r="C29" s="61"/>
      <c r="D29" s="51" t="s">
        <v>11</v>
      </c>
      <c r="E29" s="51"/>
      <c r="F29" s="52">
        <v>229515</v>
      </c>
      <c r="G29" s="53">
        <f t="shared" ref="G29:G44" si="2">F29/$F$45*100</f>
        <v>28.064278281624659</v>
      </c>
      <c r="H29" s="84">
        <v>232257</v>
      </c>
      <c r="I29" s="53">
        <f t="shared" ref="I29:I45" si="3">(F29/H29-1)*100</f>
        <v>-1.1805887443650742</v>
      </c>
    </row>
    <row r="30" spans="1:26" ht="18" customHeight="1">
      <c r="A30" s="88"/>
      <c r="B30" s="88"/>
      <c r="C30" s="61"/>
      <c r="D30" s="51" t="s">
        <v>32</v>
      </c>
      <c r="E30" s="51"/>
      <c r="F30" s="52">
        <v>29122</v>
      </c>
      <c r="G30" s="53">
        <f t="shared" si="2"/>
        <v>3.56093463223525</v>
      </c>
      <c r="H30" s="84">
        <v>27138</v>
      </c>
      <c r="I30" s="53">
        <f t="shared" si="3"/>
        <v>7.3107819293978915</v>
      </c>
    </row>
    <row r="31" spans="1:26" ht="18" customHeight="1">
      <c r="A31" s="88"/>
      <c r="B31" s="88"/>
      <c r="C31" s="60"/>
      <c r="D31" s="51" t="s">
        <v>12</v>
      </c>
      <c r="E31" s="51"/>
      <c r="F31" s="52">
        <v>106683</v>
      </c>
      <c r="G31" s="53">
        <f t="shared" si="2"/>
        <v>13.044817985397748</v>
      </c>
      <c r="H31" s="84">
        <v>108557</v>
      </c>
      <c r="I31" s="53">
        <f t="shared" si="3"/>
        <v>-1.7262820453770811</v>
      </c>
    </row>
    <row r="32" spans="1:26" ht="18" customHeight="1">
      <c r="A32" s="88"/>
      <c r="B32" s="88"/>
      <c r="C32" s="59" t="s">
        <v>13</v>
      </c>
      <c r="D32" s="51"/>
      <c r="E32" s="51"/>
      <c r="F32" s="52">
        <v>293201</v>
      </c>
      <c r="G32" s="53">
        <f t="shared" si="2"/>
        <v>35.851575959961799</v>
      </c>
      <c r="H32" s="84">
        <v>280400</v>
      </c>
      <c r="I32" s="53">
        <f t="shared" si="3"/>
        <v>4.5652639087018443</v>
      </c>
    </row>
    <row r="33" spans="1:9" ht="18" customHeight="1">
      <c r="A33" s="88"/>
      <c r="B33" s="88"/>
      <c r="C33" s="61"/>
      <c r="D33" s="51" t="s">
        <v>14</v>
      </c>
      <c r="E33" s="51"/>
      <c r="F33" s="52">
        <v>33557</v>
      </c>
      <c r="G33" s="53">
        <f t="shared" si="2"/>
        <v>4.1032306659542019</v>
      </c>
      <c r="H33" s="84">
        <v>30689</v>
      </c>
      <c r="I33" s="53">
        <f t="shared" si="3"/>
        <v>9.3453680471830225</v>
      </c>
    </row>
    <row r="34" spans="1:9" ht="18" customHeight="1">
      <c r="A34" s="88"/>
      <c r="B34" s="88"/>
      <c r="C34" s="61"/>
      <c r="D34" s="51" t="s">
        <v>33</v>
      </c>
      <c r="E34" s="51"/>
      <c r="F34" s="52">
        <v>5168</v>
      </c>
      <c r="G34" s="53">
        <f t="shared" si="2"/>
        <v>0.63192466792774438</v>
      </c>
      <c r="H34" s="84">
        <v>4894</v>
      </c>
      <c r="I34" s="53">
        <f t="shared" si="3"/>
        <v>5.5986922762566449</v>
      </c>
    </row>
    <row r="35" spans="1:9" ht="18" customHeight="1">
      <c r="A35" s="88"/>
      <c r="B35" s="88"/>
      <c r="C35" s="61"/>
      <c r="D35" s="51" t="s">
        <v>34</v>
      </c>
      <c r="E35" s="51"/>
      <c r="F35" s="52">
        <v>234501</v>
      </c>
      <c r="G35" s="53">
        <f t="shared" si="2"/>
        <v>28.673948636556503</v>
      </c>
      <c r="H35" s="84">
        <v>223999</v>
      </c>
      <c r="I35" s="53">
        <f t="shared" si="3"/>
        <v>4.6884137875615517</v>
      </c>
    </row>
    <row r="36" spans="1:9" ht="18" customHeight="1">
      <c r="A36" s="88"/>
      <c r="B36" s="88"/>
      <c r="C36" s="61"/>
      <c r="D36" s="51" t="s">
        <v>35</v>
      </c>
      <c r="E36" s="51"/>
      <c r="F36" s="52">
        <v>10800</v>
      </c>
      <c r="G36" s="53">
        <f t="shared" si="2"/>
        <v>1.3205856063505494</v>
      </c>
      <c r="H36" s="84">
        <v>11856</v>
      </c>
      <c r="I36" s="53">
        <f t="shared" si="3"/>
        <v>-8.9068825910931118</v>
      </c>
    </row>
    <row r="37" spans="1:9" ht="18" customHeight="1">
      <c r="A37" s="88"/>
      <c r="B37" s="88"/>
      <c r="C37" s="61"/>
      <c r="D37" s="51" t="s">
        <v>15</v>
      </c>
      <c r="E37" s="51"/>
      <c r="F37" s="52">
        <v>6427</v>
      </c>
      <c r="G37" s="53">
        <f t="shared" si="2"/>
        <v>0.78587071222360938</v>
      </c>
      <c r="H37" s="84">
        <v>5883</v>
      </c>
      <c r="I37" s="53">
        <f t="shared" si="3"/>
        <v>9.246982831888495</v>
      </c>
    </row>
    <row r="38" spans="1:9" ht="18" customHeight="1">
      <c r="A38" s="88"/>
      <c r="B38" s="88"/>
      <c r="C38" s="60"/>
      <c r="D38" s="51" t="s">
        <v>36</v>
      </c>
      <c r="E38" s="51"/>
      <c r="F38" s="52">
        <v>2549</v>
      </c>
      <c r="G38" s="53">
        <f t="shared" si="2"/>
        <v>0.31168265838773612</v>
      </c>
      <c r="H38" s="84">
        <v>2878</v>
      </c>
      <c r="I38" s="53">
        <f t="shared" si="3"/>
        <v>-11.431549687282839</v>
      </c>
    </row>
    <row r="39" spans="1:9" ht="18" customHeight="1">
      <c r="A39" s="88"/>
      <c r="B39" s="88"/>
      <c r="C39" s="59" t="s">
        <v>16</v>
      </c>
      <c r="D39" s="51"/>
      <c r="E39" s="51"/>
      <c r="F39" s="52">
        <v>159300</v>
      </c>
      <c r="G39" s="53">
        <f t="shared" si="2"/>
        <v>19.478637693670606</v>
      </c>
      <c r="H39" s="84">
        <v>157449</v>
      </c>
      <c r="I39" s="53">
        <f t="shared" si="3"/>
        <v>1.1756187717927746</v>
      </c>
    </row>
    <row r="40" spans="1:9" ht="18" customHeight="1">
      <c r="A40" s="88"/>
      <c r="B40" s="88"/>
      <c r="C40" s="61"/>
      <c r="D40" s="59" t="s">
        <v>17</v>
      </c>
      <c r="E40" s="51"/>
      <c r="F40" s="52">
        <v>143244</v>
      </c>
      <c r="G40" s="53">
        <f t="shared" si="2"/>
        <v>17.515367092229454</v>
      </c>
      <c r="H40" s="84">
        <v>144850</v>
      </c>
      <c r="I40" s="53">
        <f t="shared" si="3"/>
        <v>-1.1087331722471561</v>
      </c>
    </row>
    <row r="41" spans="1:9" ht="18" customHeight="1">
      <c r="A41" s="88"/>
      <c r="B41" s="88"/>
      <c r="C41" s="61"/>
      <c r="D41" s="61"/>
      <c r="E41" s="55" t="s">
        <v>91</v>
      </c>
      <c r="F41" s="52">
        <v>103120</v>
      </c>
      <c r="G41" s="53">
        <f t="shared" si="2"/>
        <v>12.609147011747099</v>
      </c>
      <c r="H41" s="84">
        <v>107617</v>
      </c>
      <c r="I41" s="56">
        <f t="shared" si="3"/>
        <v>-4.1787078249718945</v>
      </c>
    </row>
    <row r="42" spans="1:9" ht="18" customHeight="1">
      <c r="A42" s="88"/>
      <c r="B42" s="88"/>
      <c r="C42" s="61"/>
      <c r="D42" s="60"/>
      <c r="E42" s="45" t="s">
        <v>37</v>
      </c>
      <c r="F42" s="52">
        <v>40124</v>
      </c>
      <c r="G42" s="53">
        <f t="shared" si="2"/>
        <v>4.9062200804823561</v>
      </c>
      <c r="H42" s="84">
        <v>37233</v>
      </c>
      <c r="I42" s="56">
        <f t="shared" si="3"/>
        <v>7.7646174092874665</v>
      </c>
    </row>
    <row r="43" spans="1:9" ht="18" customHeight="1">
      <c r="A43" s="88"/>
      <c r="B43" s="88"/>
      <c r="C43" s="61"/>
      <c r="D43" s="51" t="s">
        <v>38</v>
      </c>
      <c r="E43" s="51"/>
      <c r="F43" s="52">
        <v>16055</v>
      </c>
      <c r="G43" s="53">
        <f t="shared" si="2"/>
        <v>1.9631483249961179</v>
      </c>
      <c r="H43" s="84">
        <v>12599</v>
      </c>
      <c r="I43" s="56">
        <f t="shared" si="3"/>
        <v>27.430748472100962</v>
      </c>
    </row>
    <row r="44" spans="1:9" ht="18" customHeight="1">
      <c r="A44" s="88"/>
      <c r="B44" s="88"/>
      <c r="C44" s="60"/>
      <c r="D44" s="51" t="s">
        <v>39</v>
      </c>
      <c r="E44" s="51"/>
      <c r="F44" s="84">
        <v>0</v>
      </c>
      <c r="G44" s="53">
        <f t="shared" si="2"/>
        <v>0</v>
      </c>
      <c r="H44" s="84">
        <v>0</v>
      </c>
      <c r="I44" s="53" t="e">
        <f t="shared" si="3"/>
        <v>#DIV/0!</v>
      </c>
    </row>
    <row r="45" spans="1:9" ht="18" customHeight="1">
      <c r="A45" s="88"/>
      <c r="B45" s="88"/>
      <c r="C45" s="45" t="s">
        <v>18</v>
      </c>
      <c r="D45" s="45"/>
      <c r="E45" s="45"/>
      <c r="F45" s="52">
        <f>SUM(F28,F32,F39)-1</f>
        <v>817819</v>
      </c>
      <c r="G45" s="53">
        <f>F45/$F$45*100</f>
        <v>100</v>
      </c>
      <c r="H45" s="84">
        <f>SUM(H28,H32,H39)</f>
        <v>805801</v>
      </c>
      <c r="I45" s="53">
        <f t="shared" si="3"/>
        <v>1.4914352302863865</v>
      </c>
    </row>
    <row r="46" spans="1:9">
      <c r="A46" s="21" t="s">
        <v>19</v>
      </c>
    </row>
    <row r="47" spans="1:9">
      <c r="A47" s="22" t="s">
        <v>20</v>
      </c>
    </row>
    <row r="48" spans="1:9">
      <c r="A48" s="22"/>
    </row>
  </sheetData>
  <mergeCells count="6">
    <mergeCell ref="A9:A45"/>
    <mergeCell ref="B9:B27"/>
    <mergeCell ref="B28:B45"/>
    <mergeCell ref="D17:E17"/>
    <mergeCell ref="D18:E18"/>
    <mergeCell ref="D19:E19"/>
  </mergeCells>
  <phoneticPr fontId="9"/>
  <printOptions horizontalCentered="1" verticalCentered="1" gridLinesSet="0"/>
  <pageMargins left="0" right="0" top="0.2" bottom="0.19685039370078741" header="0.2" footer="0.31"/>
  <pageSetup paperSize="9" orientation="portrait" useFirstPageNumber="1" r:id="rId1"/>
  <headerFooter alignWithMargins="0">
    <oddHeader>&amp;R&amp;"明朝,斜体"&amp;9都道府県－&amp;P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0"/>
  <sheetViews>
    <sheetView view="pageBreakPreview" zoomScale="70" zoomScaleNormal="100" zoomScaleSheetLayoutView="70" workbookViewId="0">
      <pane xSplit="5" ySplit="7" topLeftCell="F8" activePane="bottomRight" state="frozen"/>
      <selection activeCell="F8" sqref="F8"/>
      <selection pane="topRight" activeCell="F8" sqref="F8"/>
      <selection pane="bottomLeft" activeCell="F8" sqref="F8"/>
      <selection pane="bottomRight" activeCell="F8" sqref="F8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21" width="13.6328125" style="2" customWidth="1"/>
    <col min="22" max="25" width="12" style="2" customWidth="1"/>
    <col min="26" max="16384" width="9" style="2"/>
  </cols>
  <sheetData>
    <row r="1" spans="1:25" ht="34" customHeight="1">
      <c r="A1" s="20" t="s">
        <v>0</v>
      </c>
      <c r="B1" s="11"/>
      <c r="C1" s="11"/>
      <c r="D1" s="39" t="s">
        <v>257</v>
      </c>
      <c r="E1" s="13"/>
      <c r="F1" s="13"/>
      <c r="G1" s="13"/>
    </row>
    <row r="2" spans="1:25" ht="15" customHeight="1"/>
    <row r="3" spans="1:25" ht="15" customHeight="1">
      <c r="A3" s="14" t="s">
        <v>46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6" customHeight="1">
      <c r="A5" s="12" t="s">
        <v>242</v>
      </c>
      <c r="B5" s="12"/>
      <c r="C5" s="12"/>
      <c r="D5" s="12"/>
      <c r="I5" s="15" t="s">
        <v>47</v>
      </c>
      <c r="K5" s="15"/>
      <c r="O5" s="15" t="s">
        <v>47</v>
      </c>
    </row>
    <row r="6" spans="1:25" ht="16" customHeight="1">
      <c r="A6" s="99" t="s">
        <v>48</v>
      </c>
      <c r="B6" s="100"/>
      <c r="C6" s="100"/>
      <c r="D6" s="100"/>
      <c r="E6" s="100"/>
      <c r="F6" s="96" t="s">
        <v>250</v>
      </c>
      <c r="G6" s="94"/>
      <c r="H6" s="96" t="s">
        <v>251</v>
      </c>
      <c r="I6" s="94"/>
      <c r="J6" s="94"/>
      <c r="K6" s="94"/>
      <c r="L6" s="94"/>
      <c r="M6" s="94"/>
      <c r="N6" s="94"/>
      <c r="O6" s="94"/>
    </row>
    <row r="7" spans="1:25" ht="16" customHeight="1">
      <c r="A7" s="100"/>
      <c r="B7" s="100"/>
      <c r="C7" s="100"/>
      <c r="D7" s="100"/>
      <c r="E7" s="100"/>
      <c r="F7" s="49" t="s">
        <v>243</v>
      </c>
      <c r="G7" s="49" t="s">
        <v>238</v>
      </c>
      <c r="H7" s="49" t="s">
        <v>243</v>
      </c>
      <c r="I7" s="49" t="s">
        <v>238</v>
      </c>
      <c r="J7" s="49" t="s">
        <v>243</v>
      </c>
      <c r="K7" s="49" t="s">
        <v>238</v>
      </c>
      <c r="L7" s="49" t="s">
        <v>243</v>
      </c>
      <c r="M7" s="49" t="s">
        <v>238</v>
      </c>
      <c r="N7" s="49" t="s">
        <v>243</v>
      </c>
      <c r="O7" s="49" t="s">
        <v>238</v>
      </c>
    </row>
    <row r="8" spans="1:25" ht="16" customHeight="1">
      <c r="A8" s="97" t="s">
        <v>82</v>
      </c>
      <c r="B8" s="59" t="s">
        <v>49</v>
      </c>
      <c r="C8" s="51"/>
      <c r="D8" s="51"/>
      <c r="E8" s="64" t="s">
        <v>40</v>
      </c>
      <c r="F8" s="84">
        <v>20478</v>
      </c>
      <c r="G8" s="52">
        <v>20148</v>
      </c>
      <c r="H8" s="84">
        <v>383</v>
      </c>
      <c r="I8" s="52">
        <v>385</v>
      </c>
      <c r="J8" s="52"/>
      <c r="K8" s="52"/>
      <c r="L8" s="52"/>
      <c r="M8" s="52"/>
      <c r="N8" s="52"/>
      <c r="O8" s="52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spans="1:25" ht="16" customHeight="1">
      <c r="A9" s="97"/>
      <c r="B9" s="61"/>
      <c r="C9" s="51" t="s">
        <v>50</v>
      </c>
      <c r="D9" s="51"/>
      <c r="E9" s="64" t="s">
        <v>41</v>
      </c>
      <c r="F9" s="84">
        <v>20478</v>
      </c>
      <c r="G9" s="52">
        <v>20148</v>
      </c>
      <c r="H9" s="84">
        <v>383</v>
      </c>
      <c r="I9" s="52">
        <v>385</v>
      </c>
      <c r="J9" s="52"/>
      <c r="K9" s="52"/>
      <c r="L9" s="52"/>
      <c r="M9" s="52"/>
      <c r="N9" s="52"/>
      <c r="O9" s="52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spans="1:25" ht="16" customHeight="1">
      <c r="A10" s="97"/>
      <c r="B10" s="60"/>
      <c r="C10" s="51" t="s">
        <v>51</v>
      </c>
      <c r="D10" s="51"/>
      <c r="E10" s="64" t="s">
        <v>42</v>
      </c>
      <c r="F10" s="84">
        <v>0</v>
      </c>
      <c r="G10" s="52">
        <v>0</v>
      </c>
      <c r="H10" s="84">
        <v>0</v>
      </c>
      <c r="I10" s="52">
        <v>0</v>
      </c>
      <c r="J10" s="65"/>
      <c r="K10" s="65"/>
      <c r="L10" s="52"/>
      <c r="M10" s="52"/>
      <c r="N10" s="52"/>
      <c r="O10" s="52"/>
      <c r="P10" s="25"/>
      <c r="Q10" s="25"/>
      <c r="R10" s="25"/>
      <c r="S10" s="25"/>
      <c r="T10" s="25"/>
      <c r="U10" s="25"/>
      <c r="V10" s="25"/>
      <c r="W10" s="25"/>
      <c r="X10" s="25"/>
      <c r="Y10" s="25"/>
    </row>
    <row r="11" spans="1:25" ht="16" customHeight="1">
      <c r="A11" s="97"/>
      <c r="B11" s="59" t="s">
        <v>52</v>
      </c>
      <c r="C11" s="51"/>
      <c r="D11" s="51"/>
      <c r="E11" s="64" t="s">
        <v>43</v>
      </c>
      <c r="F11" s="84">
        <v>23948</v>
      </c>
      <c r="G11" s="52">
        <v>23027</v>
      </c>
      <c r="H11" s="84">
        <v>414</v>
      </c>
      <c r="I11" s="52">
        <v>410</v>
      </c>
      <c r="J11" s="52"/>
      <c r="K11" s="52"/>
      <c r="L11" s="52"/>
      <c r="M11" s="52"/>
      <c r="N11" s="52"/>
      <c r="O11" s="52"/>
      <c r="P11" s="25"/>
      <c r="Q11" s="25"/>
      <c r="R11" s="25"/>
      <c r="S11" s="25"/>
      <c r="T11" s="25"/>
      <c r="U11" s="25"/>
      <c r="V11" s="25"/>
      <c r="W11" s="25"/>
      <c r="X11" s="25"/>
      <c r="Y11" s="25"/>
    </row>
    <row r="12" spans="1:25" ht="16" customHeight="1">
      <c r="A12" s="97"/>
      <c r="B12" s="61"/>
      <c r="C12" s="51" t="s">
        <v>53</v>
      </c>
      <c r="D12" s="51"/>
      <c r="E12" s="64" t="s">
        <v>44</v>
      </c>
      <c r="F12" s="84">
        <v>23948</v>
      </c>
      <c r="G12" s="52">
        <v>23027</v>
      </c>
      <c r="H12" s="84">
        <v>414</v>
      </c>
      <c r="I12" s="52">
        <v>410</v>
      </c>
      <c r="J12" s="52"/>
      <c r="K12" s="52"/>
      <c r="L12" s="52"/>
      <c r="M12" s="52"/>
      <c r="N12" s="52"/>
      <c r="O12" s="52"/>
      <c r="P12" s="25"/>
      <c r="Q12" s="25"/>
      <c r="R12" s="25"/>
      <c r="S12" s="25"/>
      <c r="T12" s="25"/>
      <c r="U12" s="25"/>
      <c r="V12" s="25"/>
      <c r="W12" s="25"/>
      <c r="X12" s="25"/>
      <c r="Y12" s="25"/>
    </row>
    <row r="13" spans="1:25" ht="16" customHeight="1">
      <c r="A13" s="97"/>
      <c r="B13" s="60"/>
      <c r="C13" s="51" t="s">
        <v>54</v>
      </c>
      <c r="D13" s="51"/>
      <c r="E13" s="64" t="s">
        <v>45</v>
      </c>
      <c r="F13" s="84">
        <v>0</v>
      </c>
      <c r="G13" s="52">
        <v>0</v>
      </c>
      <c r="H13" s="84">
        <v>0</v>
      </c>
      <c r="I13" s="65">
        <v>0</v>
      </c>
      <c r="J13" s="65"/>
      <c r="K13" s="65"/>
      <c r="L13" s="52"/>
      <c r="M13" s="52"/>
      <c r="N13" s="52"/>
      <c r="O13" s="52"/>
      <c r="P13" s="25"/>
      <c r="Q13" s="25"/>
      <c r="R13" s="25"/>
      <c r="S13" s="25"/>
      <c r="T13" s="25"/>
      <c r="U13" s="25"/>
      <c r="V13" s="25"/>
      <c r="W13" s="25"/>
      <c r="X13" s="25"/>
      <c r="Y13" s="25"/>
    </row>
    <row r="14" spans="1:25" ht="16" customHeight="1">
      <c r="A14" s="97"/>
      <c r="B14" s="51" t="s">
        <v>55</v>
      </c>
      <c r="C14" s="51"/>
      <c r="D14" s="51"/>
      <c r="E14" s="64" t="s">
        <v>96</v>
      </c>
      <c r="F14" s="52">
        <f t="shared" ref="F14:O14" si="0">F9-F12</f>
        <v>-3470</v>
      </c>
      <c r="G14" s="52">
        <f t="shared" si="0"/>
        <v>-2879</v>
      </c>
      <c r="H14" s="84">
        <f t="shared" si="0"/>
        <v>-31</v>
      </c>
      <c r="I14" s="52">
        <f t="shared" si="0"/>
        <v>-25</v>
      </c>
      <c r="J14" s="52">
        <f t="shared" si="0"/>
        <v>0</v>
      </c>
      <c r="K14" s="52">
        <f t="shared" si="0"/>
        <v>0</v>
      </c>
      <c r="L14" s="52">
        <f t="shared" si="0"/>
        <v>0</v>
      </c>
      <c r="M14" s="52">
        <f t="shared" si="0"/>
        <v>0</v>
      </c>
      <c r="N14" s="52">
        <f t="shared" si="0"/>
        <v>0</v>
      </c>
      <c r="O14" s="52">
        <f t="shared" si="0"/>
        <v>0</v>
      </c>
      <c r="P14" s="25"/>
      <c r="Q14" s="25"/>
      <c r="R14" s="25"/>
      <c r="S14" s="25"/>
      <c r="T14" s="25"/>
      <c r="U14" s="25"/>
      <c r="V14" s="25"/>
      <c r="W14" s="25"/>
      <c r="X14" s="25"/>
      <c r="Y14" s="25"/>
    </row>
    <row r="15" spans="1:25" ht="16" customHeight="1">
      <c r="A15" s="97"/>
      <c r="B15" s="51" t="s">
        <v>56</v>
      </c>
      <c r="C15" s="51"/>
      <c r="D15" s="51"/>
      <c r="E15" s="64" t="s">
        <v>97</v>
      </c>
      <c r="F15" s="52">
        <f t="shared" ref="F15:O15" si="1">F10-F13</f>
        <v>0</v>
      </c>
      <c r="G15" s="52">
        <f t="shared" si="1"/>
        <v>0</v>
      </c>
      <c r="H15" s="84">
        <v>0</v>
      </c>
      <c r="I15" s="52">
        <f t="shared" si="1"/>
        <v>0</v>
      </c>
      <c r="J15" s="52">
        <f t="shared" si="1"/>
        <v>0</v>
      </c>
      <c r="K15" s="52">
        <f t="shared" si="1"/>
        <v>0</v>
      </c>
      <c r="L15" s="52">
        <f t="shared" si="1"/>
        <v>0</v>
      </c>
      <c r="M15" s="52">
        <f t="shared" si="1"/>
        <v>0</v>
      </c>
      <c r="N15" s="52">
        <f t="shared" si="1"/>
        <v>0</v>
      </c>
      <c r="O15" s="52">
        <f t="shared" si="1"/>
        <v>0</v>
      </c>
      <c r="P15" s="25"/>
      <c r="Q15" s="25"/>
      <c r="R15" s="25"/>
      <c r="S15" s="25"/>
      <c r="T15" s="25"/>
      <c r="U15" s="25"/>
      <c r="V15" s="25"/>
      <c r="W15" s="25"/>
      <c r="X15" s="25"/>
      <c r="Y15" s="25"/>
    </row>
    <row r="16" spans="1:25" ht="16" customHeight="1">
      <c r="A16" s="97"/>
      <c r="B16" s="51" t="s">
        <v>57</v>
      </c>
      <c r="C16" s="51"/>
      <c r="D16" s="51"/>
      <c r="E16" s="64" t="s">
        <v>98</v>
      </c>
      <c r="F16" s="52">
        <f t="shared" ref="F16:O16" si="2">F8-F11</f>
        <v>-3470</v>
      </c>
      <c r="G16" s="52">
        <f t="shared" si="2"/>
        <v>-2879</v>
      </c>
      <c r="H16" s="84">
        <f t="shared" si="2"/>
        <v>-31</v>
      </c>
      <c r="I16" s="52">
        <f t="shared" si="2"/>
        <v>-25</v>
      </c>
      <c r="J16" s="52">
        <f t="shared" si="2"/>
        <v>0</v>
      </c>
      <c r="K16" s="52">
        <f t="shared" si="2"/>
        <v>0</v>
      </c>
      <c r="L16" s="52">
        <f t="shared" si="2"/>
        <v>0</v>
      </c>
      <c r="M16" s="52">
        <f t="shared" si="2"/>
        <v>0</v>
      </c>
      <c r="N16" s="52">
        <f t="shared" si="2"/>
        <v>0</v>
      </c>
      <c r="O16" s="52">
        <f t="shared" si="2"/>
        <v>0</v>
      </c>
      <c r="P16" s="25"/>
      <c r="Q16" s="25"/>
      <c r="R16" s="25"/>
      <c r="S16" s="25"/>
      <c r="T16" s="25"/>
      <c r="U16" s="25"/>
      <c r="V16" s="25"/>
      <c r="W16" s="25"/>
      <c r="X16" s="25"/>
      <c r="Y16" s="25"/>
    </row>
    <row r="17" spans="1:25" ht="16" customHeight="1">
      <c r="A17" s="97"/>
      <c r="B17" s="51" t="s">
        <v>58</v>
      </c>
      <c r="C17" s="51"/>
      <c r="D17" s="51"/>
      <c r="E17" s="49"/>
      <c r="F17" s="84">
        <v>10760</v>
      </c>
      <c r="G17" s="52">
        <v>9696</v>
      </c>
      <c r="H17" s="84"/>
      <c r="I17" s="65">
        <v>0</v>
      </c>
      <c r="J17" s="52"/>
      <c r="K17" s="52"/>
      <c r="L17" s="52"/>
      <c r="M17" s="52"/>
      <c r="N17" s="65"/>
      <c r="O17" s="66"/>
      <c r="P17" s="25"/>
      <c r="Q17" s="25"/>
      <c r="R17" s="25"/>
      <c r="S17" s="25"/>
      <c r="T17" s="25"/>
      <c r="U17" s="25"/>
      <c r="V17" s="25"/>
      <c r="W17" s="25"/>
      <c r="X17" s="25"/>
      <c r="Y17" s="25"/>
    </row>
    <row r="18" spans="1:25" ht="16" customHeight="1">
      <c r="A18" s="97"/>
      <c r="B18" s="51" t="s">
        <v>59</v>
      </c>
      <c r="C18" s="51"/>
      <c r="D18" s="51"/>
      <c r="E18" s="49"/>
      <c r="F18" s="66">
        <v>0</v>
      </c>
      <c r="G18" s="66">
        <v>0</v>
      </c>
      <c r="H18" s="66"/>
      <c r="I18" s="66">
        <v>0</v>
      </c>
      <c r="J18" s="66"/>
      <c r="K18" s="66"/>
      <c r="L18" s="66"/>
      <c r="M18" s="66"/>
      <c r="N18" s="66"/>
      <c r="O18" s="66"/>
      <c r="P18" s="25"/>
      <c r="Q18" s="25"/>
      <c r="R18" s="25"/>
      <c r="S18" s="25"/>
      <c r="T18" s="25"/>
      <c r="U18" s="25"/>
      <c r="V18" s="25"/>
      <c r="W18" s="25"/>
      <c r="X18" s="25"/>
      <c r="Y18" s="25"/>
    </row>
    <row r="19" spans="1:25" ht="16" customHeight="1">
      <c r="A19" s="97" t="s">
        <v>83</v>
      </c>
      <c r="B19" s="59" t="s">
        <v>60</v>
      </c>
      <c r="C19" s="51"/>
      <c r="D19" s="51"/>
      <c r="E19" s="64"/>
      <c r="F19" s="84">
        <v>1571</v>
      </c>
      <c r="G19" s="52">
        <v>1310</v>
      </c>
      <c r="H19" s="84">
        <v>0</v>
      </c>
      <c r="I19" s="52">
        <v>0</v>
      </c>
      <c r="J19" s="52"/>
      <c r="K19" s="52"/>
      <c r="L19" s="52"/>
      <c r="M19" s="52"/>
      <c r="N19" s="52"/>
      <c r="O19" s="52"/>
      <c r="P19" s="25"/>
      <c r="Q19" s="25"/>
      <c r="R19" s="25"/>
      <c r="S19" s="25"/>
      <c r="T19" s="25"/>
      <c r="U19" s="25"/>
      <c r="V19" s="25"/>
      <c r="W19" s="25"/>
      <c r="X19" s="25"/>
      <c r="Y19" s="25"/>
    </row>
    <row r="20" spans="1:25" ht="16" customHeight="1">
      <c r="A20" s="97"/>
      <c r="B20" s="60"/>
      <c r="C20" s="51" t="s">
        <v>61</v>
      </c>
      <c r="D20" s="51"/>
      <c r="E20" s="64"/>
      <c r="F20" s="84">
        <v>872</v>
      </c>
      <c r="G20" s="52">
        <v>692</v>
      </c>
      <c r="H20" s="84">
        <v>0</v>
      </c>
      <c r="I20" s="52">
        <v>0</v>
      </c>
      <c r="J20" s="52"/>
      <c r="K20" s="65"/>
      <c r="L20" s="52"/>
      <c r="M20" s="52"/>
      <c r="N20" s="52"/>
      <c r="O20" s="52"/>
      <c r="P20" s="25"/>
      <c r="Q20" s="25"/>
      <c r="R20" s="25"/>
      <c r="S20" s="25"/>
      <c r="T20" s="25"/>
      <c r="U20" s="25"/>
      <c r="V20" s="25"/>
      <c r="W20" s="25"/>
      <c r="X20" s="25"/>
      <c r="Y20" s="25"/>
    </row>
    <row r="21" spans="1:25" ht="16" customHeight="1">
      <c r="A21" s="97"/>
      <c r="B21" s="51" t="s">
        <v>62</v>
      </c>
      <c r="C21" s="51"/>
      <c r="D21" s="51"/>
      <c r="E21" s="64" t="s">
        <v>99</v>
      </c>
      <c r="F21" s="84">
        <v>1571</v>
      </c>
      <c r="G21" s="52">
        <v>1310</v>
      </c>
      <c r="H21" s="84">
        <v>0</v>
      </c>
      <c r="I21" s="52">
        <v>0</v>
      </c>
      <c r="J21" s="52"/>
      <c r="K21" s="52"/>
      <c r="L21" s="52"/>
      <c r="M21" s="52"/>
      <c r="N21" s="52"/>
      <c r="O21" s="52"/>
      <c r="P21" s="25"/>
      <c r="Q21" s="25"/>
      <c r="R21" s="25"/>
      <c r="S21" s="25"/>
      <c r="T21" s="25"/>
      <c r="U21" s="25"/>
      <c r="V21" s="25"/>
      <c r="W21" s="25"/>
      <c r="X21" s="25"/>
      <c r="Y21" s="25"/>
    </row>
    <row r="22" spans="1:25" ht="16" customHeight="1">
      <c r="A22" s="97"/>
      <c r="B22" s="59" t="s">
        <v>63</v>
      </c>
      <c r="C22" s="51"/>
      <c r="D22" s="51"/>
      <c r="E22" s="64" t="s">
        <v>100</v>
      </c>
      <c r="F22" s="84">
        <v>2301</v>
      </c>
      <c r="G22" s="52">
        <v>1965</v>
      </c>
      <c r="H22" s="84">
        <v>188</v>
      </c>
      <c r="I22" s="52">
        <v>194</v>
      </c>
      <c r="J22" s="52"/>
      <c r="K22" s="52"/>
      <c r="L22" s="52"/>
      <c r="M22" s="52"/>
      <c r="N22" s="52"/>
      <c r="O22" s="52"/>
      <c r="P22" s="25"/>
      <c r="Q22" s="25"/>
      <c r="R22" s="25"/>
      <c r="S22" s="25"/>
      <c r="T22" s="25"/>
      <c r="U22" s="25"/>
      <c r="V22" s="25"/>
      <c r="W22" s="25"/>
      <c r="X22" s="25"/>
      <c r="Y22" s="25"/>
    </row>
    <row r="23" spans="1:25" ht="16" customHeight="1">
      <c r="A23" s="97"/>
      <c r="B23" s="60" t="s">
        <v>64</v>
      </c>
      <c r="C23" s="51" t="s">
        <v>65</v>
      </c>
      <c r="D23" s="51"/>
      <c r="E23" s="64"/>
      <c r="F23" s="84">
        <v>987</v>
      </c>
      <c r="G23" s="52">
        <v>632</v>
      </c>
      <c r="H23" s="84">
        <v>177</v>
      </c>
      <c r="I23" s="52">
        <v>173</v>
      </c>
      <c r="J23" s="52"/>
      <c r="K23" s="52"/>
      <c r="L23" s="52"/>
      <c r="M23" s="52"/>
      <c r="N23" s="52"/>
      <c r="O23" s="52"/>
      <c r="P23" s="25"/>
      <c r="Q23" s="25"/>
      <c r="R23" s="25"/>
      <c r="S23" s="25"/>
      <c r="T23" s="25"/>
      <c r="U23" s="25"/>
      <c r="V23" s="25"/>
      <c r="W23" s="25"/>
      <c r="X23" s="25"/>
      <c r="Y23" s="25"/>
    </row>
    <row r="24" spans="1:25" ht="16" customHeight="1">
      <c r="A24" s="97"/>
      <c r="B24" s="51" t="s">
        <v>101</v>
      </c>
      <c r="C24" s="51"/>
      <c r="D24" s="51"/>
      <c r="E24" s="64" t="s">
        <v>102</v>
      </c>
      <c r="F24" s="52">
        <f t="shared" ref="F24:O24" si="3">F21-F22</f>
        <v>-730</v>
      </c>
      <c r="G24" s="52">
        <f t="shared" si="3"/>
        <v>-655</v>
      </c>
      <c r="H24" s="84">
        <f t="shared" si="3"/>
        <v>-188</v>
      </c>
      <c r="I24" s="52">
        <f t="shared" si="3"/>
        <v>-194</v>
      </c>
      <c r="J24" s="52">
        <f t="shared" si="3"/>
        <v>0</v>
      </c>
      <c r="K24" s="52">
        <f t="shared" si="3"/>
        <v>0</v>
      </c>
      <c r="L24" s="52">
        <f t="shared" si="3"/>
        <v>0</v>
      </c>
      <c r="M24" s="52">
        <f t="shared" si="3"/>
        <v>0</v>
      </c>
      <c r="N24" s="52">
        <f t="shared" si="3"/>
        <v>0</v>
      </c>
      <c r="O24" s="52">
        <f t="shared" si="3"/>
        <v>0</v>
      </c>
      <c r="P24" s="25"/>
      <c r="Q24" s="25"/>
      <c r="R24" s="25"/>
      <c r="S24" s="25"/>
      <c r="T24" s="25"/>
      <c r="U24" s="25"/>
      <c r="V24" s="25"/>
      <c r="W24" s="25"/>
      <c r="X24" s="25"/>
      <c r="Y24" s="25"/>
    </row>
    <row r="25" spans="1:25" ht="16" customHeight="1">
      <c r="A25" s="97"/>
      <c r="B25" s="59" t="s">
        <v>66</v>
      </c>
      <c r="C25" s="59"/>
      <c r="D25" s="59"/>
      <c r="E25" s="101" t="s">
        <v>103</v>
      </c>
      <c r="F25" s="92">
        <v>730</v>
      </c>
      <c r="G25" s="92">
        <v>655</v>
      </c>
      <c r="H25" s="92">
        <v>188</v>
      </c>
      <c r="I25" s="92">
        <v>194</v>
      </c>
      <c r="J25" s="92"/>
      <c r="K25" s="92"/>
      <c r="L25" s="92"/>
      <c r="M25" s="92"/>
      <c r="N25" s="92"/>
      <c r="O25" s="92"/>
      <c r="P25" s="25"/>
      <c r="Q25" s="25"/>
      <c r="R25" s="25"/>
      <c r="S25" s="25"/>
      <c r="T25" s="25"/>
      <c r="U25" s="25"/>
      <c r="V25" s="25"/>
      <c r="W25" s="25"/>
      <c r="X25" s="25"/>
      <c r="Y25" s="25"/>
    </row>
    <row r="26" spans="1:25" ht="16" customHeight="1">
      <c r="A26" s="97"/>
      <c r="B26" s="77" t="s">
        <v>67</v>
      </c>
      <c r="C26" s="77"/>
      <c r="D26" s="77"/>
      <c r="E26" s="102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25"/>
      <c r="Q26" s="25"/>
      <c r="R26" s="25"/>
      <c r="S26" s="25"/>
      <c r="T26" s="25"/>
      <c r="U26" s="25"/>
      <c r="V26" s="25"/>
      <c r="W26" s="25"/>
      <c r="X26" s="25"/>
      <c r="Y26" s="25"/>
    </row>
    <row r="27" spans="1:25" ht="16" customHeight="1">
      <c r="A27" s="97"/>
      <c r="B27" s="51" t="s">
        <v>104</v>
      </c>
      <c r="C27" s="51"/>
      <c r="D27" s="51"/>
      <c r="E27" s="64" t="s">
        <v>105</v>
      </c>
      <c r="F27" s="52">
        <f>F24+F25</f>
        <v>0</v>
      </c>
      <c r="G27" s="52">
        <f t="shared" ref="G27:O27" si="4">G24+G25</f>
        <v>0</v>
      </c>
      <c r="H27" s="84">
        <f>H24+H25</f>
        <v>0</v>
      </c>
      <c r="I27" s="52">
        <f t="shared" si="4"/>
        <v>0</v>
      </c>
      <c r="J27" s="52">
        <f t="shared" si="4"/>
        <v>0</v>
      </c>
      <c r="K27" s="52">
        <f t="shared" si="4"/>
        <v>0</v>
      </c>
      <c r="L27" s="52">
        <f t="shared" si="4"/>
        <v>0</v>
      </c>
      <c r="M27" s="52">
        <f t="shared" si="4"/>
        <v>0</v>
      </c>
      <c r="N27" s="52">
        <f t="shared" si="4"/>
        <v>0</v>
      </c>
      <c r="O27" s="52">
        <f t="shared" si="4"/>
        <v>0</v>
      </c>
      <c r="P27" s="25"/>
      <c r="Q27" s="25"/>
      <c r="R27" s="25"/>
      <c r="S27" s="25"/>
      <c r="T27" s="25"/>
      <c r="U27" s="25"/>
      <c r="V27" s="25"/>
      <c r="W27" s="25"/>
      <c r="X27" s="25"/>
      <c r="Y27" s="25"/>
    </row>
    <row r="28" spans="1:25" ht="16" customHeight="1">
      <c r="A28" s="8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</row>
    <row r="29" spans="1:25" ht="16" customHeight="1">
      <c r="A29" s="12"/>
      <c r="F29" s="25"/>
      <c r="G29" s="25"/>
      <c r="H29" s="25"/>
      <c r="I29" s="25"/>
      <c r="J29" s="26"/>
      <c r="K29" s="26"/>
      <c r="L29" s="25"/>
      <c r="M29" s="25"/>
      <c r="N29" s="25"/>
      <c r="O29" s="26" t="s">
        <v>106</v>
      </c>
      <c r="P29" s="25"/>
      <c r="Q29" s="25"/>
      <c r="R29" s="25"/>
      <c r="S29" s="25"/>
      <c r="T29" s="25"/>
      <c r="U29" s="25"/>
      <c r="V29" s="25"/>
      <c r="W29" s="25"/>
      <c r="X29" s="25"/>
      <c r="Y29" s="26"/>
    </row>
    <row r="30" spans="1:25" ht="16" customHeight="1">
      <c r="A30" s="100" t="s">
        <v>68</v>
      </c>
      <c r="B30" s="100"/>
      <c r="C30" s="100"/>
      <c r="D30" s="100"/>
      <c r="E30" s="100"/>
      <c r="F30" s="95" t="s">
        <v>252</v>
      </c>
      <c r="G30" s="95"/>
      <c r="H30" s="95" t="s">
        <v>253</v>
      </c>
      <c r="I30" s="95"/>
      <c r="J30" s="95"/>
      <c r="K30" s="95"/>
      <c r="L30" s="95"/>
      <c r="M30" s="95"/>
      <c r="N30" s="95"/>
      <c r="O30" s="95"/>
      <c r="P30" s="27"/>
      <c r="Q30" s="25"/>
      <c r="R30" s="27"/>
      <c r="S30" s="25"/>
      <c r="T30" s="27"/>
      <c r="U30" s="25"/>
      <c r="V30" s="27"/>
      <c r="W30" s="25"/>
      <c r="X30" s="27"/>
      <c r="Y30" s="25"/>
    </row>
    <row r="31" spans="1:25" ht="16" customHeight="1">
      <c r="A31" s="100"/>
      <c r="B31" s="100"/>
      <c r="C31" s="100"/>
      <c r="D31" s="100"/>
      <c r="E31" s="100"/>
      <c r="F31" s="49" t="s">
        <v>243</v>
      </c>
      <c r="G31" s="49" t="s">
        <v>238</v>
      </c>
      <c r="H31" s="49" t="s">
        <v>243</v>
      </c>
      <c r="I31" s="49" t="s">
        <v>238</v>
      </c>
      <c r="J31" s="49" t="s">
        <v>243</v>
      </c>
      <c r="K31" s="49" t="s">
        <v>238</v>
      </c>
      <c r="L31" s="49" t="s">
        <v>243</v>
      </c>
      <c r="M31" s="49" t="s">
        <v>238</v>
      </c>
      <c r="N31" s="49" t="s">
        <v>243</v>
      </c>
      <c r="O31" s="49" t="s">
        <v>238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</row>
    <row r="32" spans="1:25" ht="16" customHeight="1">
      <c r="A32" s="97" t="s">
        <v>84</v>
      </c>
      <c r="B32" s="59" t="s">
        <v>49</v>
      </c>
      <c r="C32" s="51"/>
      <c r="D32" s="51"/>
      <c r="E32" s="64" t="s">
        <v>40</v>
      </c>
      <c r="F32" s="84">
        <v>2154</v>
      </c>
      <c r="G32" s="52">
        <v>1772</v>
      </c>
      <c r="H32" s="84">
        <v>10</v>
      </c>
      <c r="I32" s="52">
        <v>8</v>
      </c>
      <c r="J32" s="52"/>
      <c r="K32" s="52"/>
      <c r="L32" s="52"/>
      <c r="M32" s="52"/>
      <c r="N32" s="52"/>
      <c r="O32" s="52"/>
      <c r="P32" s="29"/>
      <c r="Q32" s="29"/>
      <c r="R32" s="29"/>
      <c r="S32" s="29"/>
      <c r="T32" s="30"/>
      <c r="U32" s="30"/>
      <c r="V32" s="29"/>
      <c r="W32" s="29"/>
      <c r="X32" s="30"/>
      <c r="Y32" s="30"/>
    </row>
    <row r="33" spans="1:25" ht="16" customHeight="1">
      <c r="A33" s="103"/>
      <c r="B33" s="61"/>
      <c r="C33" s="59" t="s">
        <v>69</v>
      </c>
      <c r="D33" s="51"/>
      <c r="E33" s="64"/>
      <c r="F33" s="84">
        <v>1889</v>
      </c>
      <c r="G33" s="52">
        <v>1632</v>
      </c>
      <c r="H33" s="84">
        <v>0</v>
      </c>
      <c r="I33" s="52">
        <v>0</v>
      </c>
      <c r="J33" s="52"/>
      <c r="K33" s="52"/>
      <c r="L33" s="52"/>
      <c r="M33" s="52"/>
      <c r="N33" s="52"/>
      <c r="O33" s="52"/>
      <c r="P33" s="29"/>
      <c r="Q33" s="29"/>
      <c r="R33" s="29"/>
      <c r="S33" s="29"/>
      <c r="T33" s="30"/>
      <c r="U33" s="30"/>
      <c r="V33" s="29"/>
      <c r="W33" s="29"/>
      <c r="X33" s="30"/>
      <c r="Y33" s="30"/>
    </row>
    <row r="34" spans="1:25" ht="16" customHeight="1">
      <c r="A34" s="103"/>
      <c r="B34" s="61"/>
      <c r="C34" s="60"/>
      <c r="D34" s="51" t="s">
        <v>70</v>
      </c>
      <c r="E34" s="64"/>
      <c r="F34" s="84">
        <v>1889</v>
      </c>
      <c r="G34" s="52">
        <v>1632</v>
      </c>
      <c r="H34" s="84">
        <v>0</v>
      </c>
      <c r="I34" s="52">
        <v>0</v>
      </c>
      <c r="J34" s="52"/>
      <c r="K34" s="52"/>
      <c r="L34" s="52"/>
      <c r="M34" s="52"/>
      <c r="N34" s="52"/>
      <c r="O34" s="52"/>
      <c r="P34" s="29"/>
      <c r="Q34" s="29"/>
      <c r="R34" s="29"/>
      <c r="S34" s="29"/>
      <c r="T34" s="30"/>
      <c r="U34" s="30"/>
      <c r="V34" s="29"/>
      <c r="W34" s="29"/>
      <c r="X34" s="30"/>
      <c r="Y34" s="30"/>
    </row>
    <row r="35" spans="1:25" ht="16" customHeight="1">
      <c r="A35" s="103"/>
      <c r="B35" s="60"/>
      <c r="C35" s="51" t="s">
        <v>71</v>
      </c>
      <c r="D35" s="51"/>
      <c r="E35" s="64"/>
      <c r="F35" s="84">
        <v>265</v>
      </c>
      <c r="G35" s="52">
        <v>140</v>
      </c>
      <c r="H35" s="84">
        <v>10</v>
      </c>
      <c r="I35" s="52">
        <v>8</v>
      </c>
      <c r="J35" s="66"/>
      <c r="K35" s="66"/>
      <c r="L35" s="52"/>
      <c r="M35" s="52"/>
      <c r="N35" s="52"/>
      <c r="O35" s="52"/>
      <c r="P35" s="29"/>
      <c r="Q35" s="29"/>
      <c r="R35" s="29"/>
      <c r="S35" s="29"/>
      <c r="T35" s="30"/>
      <c r="U35" s="30"/>
      <c r="V35" s="29"/>
      <c r="W35" s="29"/>
      <c r="X35" s="30"/>
      <c r="Y35" s="30"/>
    </row>
    <row r="36" spans="1:25" ht="16" customHeight="1">
      <c r="A36" s="103"/>
      <c r="B36" s="59" t="s">
        <v>52</v>
      </c>
      <c r="C36" s="51"/>
      <c r="D36" s="51"/>
      <c r="E36" s="64" t="s">
        <v>41</v>
      </c>
      <c r="F36" s="84">
        <v>1145</v>
      </c>
      <c r="G36" s="52">
        <v>1059</v>
      </c>
      <c r="H36" s="84">
        <v>10</v>
      </c>
      <c r="I36" s="52">
        <v>8</v>
      </c>
      <c r="J36" s="52"/>
      <c r="K36" s="52"/>
      <c r="L36" s="52"/>
      <c r="M36" s="52"/>
      <c r="N36" s="52"/>
      <c r="O36" s="52"/>
      <c r="P36" s="29"/>
      <c r="Q36" s="29"/>
      <c r="R36" s="29"/>
      <c r="S36" s="29"/>
      <c r="T36" s="29"/>
      <c r="U36" s="29"/>
      <c r="V36" s="29"/>
      <c r="W36" s="29"/>
      <c r="X36" s="30"/>
      <c r="Y36" s="30"/>
    </row>
    <row r="37" spans="1:25" ht="16" customHeight="1">
      <c r="A37" s="103"/>
      <c r="B37" s="61"/>
      <c r="C37" s="51" t="s">
        <v>72</v>
      </c>
      <c r="D37" s="51"/>
      <c r="E37" s="64"/>
      <c r="F37" s="84">
        <v>1004</v>
      </c>
      <c r="G37" s="52">
        <v>943</v>
      </c>
      <c r="H37" s="84">
        <v>0</v>
      </c>
      <c r="I37" s="52">
        <v>0</v>
      </c>
      <c r="J37" s="52"/>
      <c r="K37" s="52"/>
      <c r="L37" s="52"/>
      <c r="M37" s="52"/>
      <c r="N37" s="52"/>
      <c r="O37" s="52"/>
      <c r="P37" s="29"/>
      <c r="Q37" s="29"/>
      <c r="R37" s="29"/>
      <c r="S37" s="29"/>
      <c r="T37" s="29"/>
      <c r="U37" s="29"/>
      <c r="V37" s="29"/>
      <c r="W37" s="29"/>
      <c r="X37" s="30"/>
      <c r="Y37" s="30"/>
    </row>
    <row r="38" spans="1:25" ht="16" customHeight="1">
      <c r="A38" s="103"/>
      <c r="B38" s="60"/>
      <c r="C38" s="51" t="s">
        <v>73</v>
      </c>
      <c r="D38" s="51"/>
      <c r="E38" s="64"/>
      <c r="F38" s="84">
        <v>141</v>
      </c>
      <c r="G38" s="52">
        <v>116</v>
      </c>
      <c r="H38" s="84">
        <v>10</v>
      </c>
      <c r="I38" s="52">
        <v>8</v>
      </c>
      <c r="J38" s="52"/>
      <c r="K38" s="66"/>
      <c r="L38" s="52"/>
      <c r="M38" s="52"/>
      <c r="N38" s="52"/>
      <c r="O38" s="52"/>
      <c r="P38" s="29"/>
      <c r="Q38" s="29"/>
      <c r="R38" s="30"/>
      <c r="S38" s="30"/>
      <c r="T38" s="29"/>
      <c r="U38" s="29"/>
      <c r="V38" s="29"/>
      <c r="W38" s="29"/>
      <c r="X38" s="30"/>
      <c r="Y38" s="30"/>
    </row>
    <row r="39" spans="1:25" ht="16" customHeight="1">
      <c r="A39" s="103"/>
      <c r="B39" s="45" t="s">
        <v>74</v>
      </c>
      <c r="C39" s="45"/>
      <c r="D39" s="45"/>
      <c r="E39" s="64" t="s">
        <v>107</v>
      </c>
      <c r="F39" s="84">
        <f>F32-F36</f>
        <v>1009</v>
      </c>
      <c r="G39" s="52">
        <f t="shared" ref="G39:O39" si="5">G32-G36</f>
        <v>713</v>
      </c>
      <c r="H39" s="84">
        <f t="shared" si="5"/>
        <v>0</v>
      </c>
      <c r="I39" s="52">
        <f t="shared" si="5"/>
        <v>0</v>
      </c>
      <c r="J39" s="52">
        <f t="shared" si="5"/>
        <v>0</v>
      </c>
      <c r="K39" s="52">
        <f t="shared" si="5"/>
        <v>0</v>
      </c>
      <c r="L39" s="52">
        <f t="shared" si="5"/>
        <v>0</v>
      </c>
      <c r="M39" s="52">
        <f t="shared" si="5"/>
        <v>0</v>
      </c>
      <c r="N39" s="52">
        <f t="shared" si="5"/>
        <v>0</v>
      </c>
      <c r="O39" s="52">
        <f t="shared" si="5"/>
        <v>0</v>
      </c>
      <c r="P39" s="29"/>
      <c r="Q39" s="29"/>
      <c r="R39" s="29"/>
      <c r="S39" s="29"/>
      <c r="T39" s="29"/>
      <c r="U39" s="29"/>
      <c r="V39" s="29"/>
      <c r="W39" s="29"/>
      <c r="X39" s="30"/>
      <c r="Y39" s="30"/>
    </row>
    <row r="40" spans="1:25" ht="16" customHeight="1">
      <c r="A40" s="97" t="s">
        <v>85</v>
      </c>
      <c r="B40" s="59" t="s">
        <v>75</v>
      </c>
      <c r="C40" s="51"/>
      <c r="D40" s="51"/>
      <c r="E40" s="64" t="s">
        <v>43</v>
      </c>
      <c r="F40" s="84">
        <v>4081</v>
      </c>
      <c r="G40" s="52">
        <v>4627</v>
      </c>
      <c r="H40" s="84">
        <v>70</v>
      </c>
      <c r="I40" s="52">
        <v>270</v>
      </c>
      <c r="J40" s="52"/>
      <c r="K40" s="52"/>
      <c r="L40" s="52"/>
      <c r="M40" s="52"/>
      <c r="N40" s="52"/>
      <c r="O40" s="52"/>
      <c r="P40" s="29"/>
      <c r="Q40" s="29"/>
      <c r="R40" s="29"/>
      <c r="S40" s="29"/>
      <c r="T40" s="30"/>
      <c r="U40" s="30"/>
      <c r="V40" s="30"/>
      <c r="W40" s="30"/>
      <c r="X40" s="29"/>
      <c r="Y40" s="29"/>
    </row>
    <row r="41" spans="1:25" ht="16" customHeight="1">
      <c r="A41" s="98"/>
      <c r="B41" s="60"/>
      <c r="C41" s="51" t="s">
        <v>76</v>
      </c>
      <c r="D41" s="51"/>
      <c r="E41" s="64"/>
      <c r="F41" s="66">
        <v>3661</v>
      </c>
      <c r="G41" s="66">
        <v>3865</v>
      </c>
      <c r="H41" s="66">
        <v>70</v>
      </c>
      <c r="I41" s="66">
        <v>270</v>
      </c>
      <c r="J41" s="52"/>
      <c r="K41" s="52"/>
      <c r="L41" s="52"/>
      <c r="M41" s="52"/>
      <c r="N41" s="52"/>
      <c r="O41" s="52"/>
      <c r="P41" s="30"/>
      <c r="Q41" s="30"/>
      <c r="R41" s="30"/>
      <c r="S41" s="30"/>
      <c r="T41" s="30"/>
      <c r="U41" s="30"/>
      <c r="V41" s="30"/>
      <c r="W41" s="30"/>
      <c r="X41" s="29"/>
      <c r="Y41" s="29"/>
    </row>
    <row r="42" spans="1:25" ht="16" customHeight="1">
      <c r="A42" s="98"/>
      <c r="B42" s="59" t="s">
        <v>63</v>
      </c>
      <c r="C42" s="51"/>
      <c r="D42" s="51"/>
      <c r="E42" s="64" t="s">
        <v>44</v>
      </c>
      <c r="F42" s="84">
        <v>5090</v>
      </c>
      <c r="G42" s="52">
        <v>5340</v>
      </c>
      <c r="H42" s="84">
        <v>70</v>
      </c>
      <c r="I42" s="52">
        <v>270</v>
      </c>
      <c r="J42" s="52"/>
      <c r="K42" s="52"/>
      <c r="L42" s="52"/>
      <c r="M42" s="52"/>
      <c r="N42" s="52"/>
      <c r="O42" s="52"/>
      <c r="P42" s="29"/>
      <c r="Q42" s="29"/>
      <c r="R42" s="29"/>
      <c r="S42" s="29"/>
      <c r="T42" s="30"/>
      <c r="U42" s="30"/>
      <c r="V42" s="29"/>
      <c r="W42" s="29"/>
      <c r="X42" s="29"/>
      <c r="Y42" s="29"/>
    </row>
    <row r="43" spans="1:25" ht="16" customHeight="1">
      <c r="A43" s="98"/>
      <c r="B43" s="60"/>
      <c r="C43" s="51" t="s">
        <v>77</v>
      </c>
      <c r="D43" s="51"/>
      <c r="E43" s="64"/>
      <c r="F43" s="84">
        <v>3142</v>
      </c>
      <c r="G43" s="52">
        <v>3803</v>
      </c>
      <c r="H43" s="84">
        <v>0</v>
      </c>
      <c r="I43" s="52">
        <v>0</v>
      </c>
      <c r="J43" s="66"/>
      <c r="K43" s="66"/>
      <c r="L43" s="52"/>
      <c r="M43" s="52"/>
      <c r="N43" s="52"/>
      <c r="O43" s="52"/>
      <c r="P43" s="29"/>
      <c r="Q43" s="29"/>
      <c r="R43" s="30"/>
      <c r="S43" s="29"/>
      <c r="T43" s="30"/>
      <c r="U43" s="30"/>
      <c r="V43" s="29"/>
      <c r="W43" s="29"/>
      <c r="X43" s="30"/>
      <c r="Y43" s="30"/>
    </row>
    <row r="44" spans="1:25" ht="16" customHeight="1">
      <c r="A44" s="98"/>
      <c r="B44" s="51" t="s">
        <v>74</v>
      </c>
      <c r="C44" s="51"/>
      <c r="D44" s="51"/>
      <c r="E44" s="64" t="s">
        <v>108</v>
      </c>
      <c r="F44" s="66">
        <f>F40-F42</f>
        <v>-1009</v>
      </c>
      <c r="G44" s="66">
        <f t="shared" ref="G44:O44" si="6">G40-G42</f>
        <v>-713</v>
      </c>
      <c r="H44" s="66">
        <f t="shared" si="6"/>
        <v>0</v>
      </c>
      <c r="I44" s="66">
        <f t="shared" si="6"/>
        <v>0</v>
      </c>
      <c r="J44" s="66">
        <f t="shared" si="6"/>
        <v>0</v>
      </c>
      <c r="K44" s="66">
        <f t="shared" si="6"/>
        <v>0</v>
      </c>
      <c r="L44" s="66">
        <f t="shared" si="6"/>
        <v>0</v>
      </c>
      <c r="M44" s="66">
        <f t="shared" si="6"/>
        <v>0</v>
      </c>
      <c r="N44" s="66">
        <f t="shared" si="6"/>
        <v>0</v>
      </c>
      <c r="O44" s="66">
        <f t="shared" si="6"/>
        <v>0</v>
      </c>
      <c r="P44" s="30"/>
      <c r="Q44" s="30"/>
      <c r="R44" s="29"/>
      <c r="S44" s="29"/>
      <c r="T44" s="30"/>
      <c r="U44" s="30"/>
      <c r="V44" s="29"/>
      <c r="W44" s="29"/>
      <c r="X44" s="29"/>
      <c r="Y44" s="29"/>
    </row>
    <row r="45" spans="1:25" ht="16" customHeight="1">
      <c r="A45" s="97" t="s">
        <v>86</v>
      </c>
      <c r="B45" s="45" t="s">
        <v>78</v>
      </c>
      <c r="C45" s="45"/>
      <c r="D45" s="45"/>
      <c r="E45" s="64" t="s">
        <v>109</v>
      </c>
      <c r="F45" s="84">
        <f>F39+F44</f>
        <v>0</v>
      </c>
      <c r="G45" s="52">
        <f t="shared" ref="G45:O45" si="7">G39+G44</f>
        <v>0</v>
      </c>
      <c r="H45" s="84">
        <f t="shared" si="7"/>
        <v>0</v>
      </c>
      <c r="I45" s="52">
        <f t="shared" si="7"/>
        <v>0</v>
      </c>
      <c r="J45" s="52">
        <f t="shared" si="7"/>
        <v>0</v>
      </c>
      <c r="K45" s="52">
        <f t="shared" si="7"/>
        <v>0</v>
      </c>
      <c r="L45" s="52">
        <f t="shared" si="7"/>
        <v>0</v>
      </c>
      <c r="M45" s="52">
        <f t="shared" si="7"/>
        <v>0</v>
      </c>
      <c r="N45" s="52">
        <f t="shared" si="7"/>
        <v>0</v>
      </c>
      <c r="O45" s="52">
        <f t="shared" si="7"/>
        <v>0</v>
      </c>
      <c r="P45" s="29"/>
      <c r="Q45" s="29"/>
      <c r="R45" s="29"/>
      <c r="S45" s="29"/>
      <c r="T45" s="29"/>
      <c r="U45" s="29"/>
      <c r="V45" s="29"/>
      <c r="W45" s="29"/>
      <c r="X45" s="29"/>
      <c r="Y45" s="29"/>
    </row>
    <row r="46" spans="1:25" ht="16" customHeight="1">
      <c r="A46" s="98"/>
      <c r="B46" s="51" t="s">
        <v>79</v>
      </c>
      <c r="C46" s="51"/>
      <c r="D46" s="51"/>
      <c r="E46" s="51"/>
      <c r="F46" s="84">
        <v>0</v>
      </c>
      <c r="G46" s="66">
        <v>0</v>
      </c>
      <c r="H46" s="84">
        <v>0</v>
      </c>
      <c r="I46" s="66">
        <v>0</v>
      </c>
      <c r="J46" s="66"/>
      <c r="K46" s="66"/>
      <c r="L46" s="52"/>
      <c r="M46" s="52"/>
      <c r="N46" s="66"/>
      <c r="O46" s="66"/>
      <c r="P46" s="30"/>
      <c r="Q46" s="30"/>
      <c r="R46" s="30"/>
      <c r="S46" s="30"/>
      <c r="T46" s="30"/>
      <c r="U46" s="30"/>
      <c r="V46" s="30"/>
      <c r="W46" s="30"/>
      <c r="X46" s="30"/>
      <c r="Y46" s="30"/>
    </row>
    <row r="47" spans="1:25" ht="16" customHeight="1">
      <c r="A47" s="98"/>
      <c r="B47" s="51" t="s">
        <v>80</v>
      </c>
      <c r="C47" s="51"/>
      <c r="D47" s="51"/>
      <c r="E47" s="51"/>
      <c r="F47" s="84">
        <v>0</v>
      </c>
      <c r="G47" s="52">
        <v>0</v>
      </c>
      <c r="H47" s="84">
        <v>0</v>
      </c>
      <c r="I47" s="52">
        <v>0</v>
      </c>
      <c r="J47" s="52"/>
      <c r="K47" s="52"/>
      <c r="L47" s="52"/>
      <c r="M47" s="52"/>
      <c r="N47" s="52"/>
      <c r="O47" s="52"/>
      <c r="P47" s="29"/>
      <c r="Q47" s="29"/>
      <c r="R47" s="29"/>
      <c r="S47" s="29"/>
      <c r="T47" s="29"/>
      <c r="U47" s="29"/>
      <c r="V47" s="29"/>
      <c r="W47" s="29"/>
      <c r="X47" s="29"/>
      <c r="Y47" s="29"/>
    </row>
    <row r="48" spans="1:25" ht="16" customHeight="1">
      <c r="A48" s="98"/>
      <c r="B48" s="51" t="s">
        <v>81</v>
      </c>
      <c r="C48" s="51"/>
      <c r="D48" s="51"/>
      <c r="E48" s="51"/>
      <c r="F48" s="84">
        <v>0</v>
      </c>
      <c r="G48" s="52">
        <v>0</v>
      </c>
      <c r="H48" s="84">
        <v>0</v>
      </c>
      <c r="I48" s="52">
        <v>0</v>
      </c>
      <c r="J48" s="52"/>
      <c r="K48" s="52"/>
      <c r="L48" s="52"/>
      <c r="M48" s="52"/>
      <c r="N48" s="52"/>
      <c r="O48" s="52"/>
      <c r="P48" s="29"/>
      <c r="Q48" s="29"/>
      <c r="R48" s="29"/>
      <c r="S48" s="29"/>
      <c r="T48" s="29"/>
      <c r="U48" s="29"/>
      <c r="V48" s="29"/>
      <c r="W48" s="29"/>
      <c r="X48" s="29"/>
      <c r="Y48" s="29"/>
    </row>
    <row r="49" spans="1:1" ht="16" customHeight="1">
      <c r="A49" s="8" t="s">
        <v>110</v>
      </c>
    </row>
    <row r="50" spans="1:1" ht="16" customHeight="1">
      <c r="A50" s="8"/>
    </row>
  </sheetData>
  <mergeCells count="28">
    <mergeCell ref="A45:A48"/>
    <mergeCell ref="A6:E7"/>
    <mergeCell ref="A30:E31"/>
    <mergeCell ref="A8:A18"/>
    <mergeCell ref="A19:A27"/>
    <mergeCell ref="E25:E26"/>
    <mergeCell ref="A32:A39"/>
    <mergeCell ref="A40:A44"/>
    <mergeCell ref="F6:G6"/>
    <mergeCell ref="H6:I6"/>
    <mergeCell ref="J25:J26"/>
    <mergeCell ref="K25:K26"/>
    <mergeCell ref="F25:F26"/>
    <mergeCell ref="G25:G26"/>
    <mergeCell ref="H25:H26"/>
    <mergeCell ref="I25:I26"/>
    <mergeCell ref="N30:O30"/>
    <mergeCell ref="F30:G30"/>
    <mergeCell ref="H30:I30"/>
    <mergeCell ref="J30:K30"/>
    <mergeCell ref="L30:M30"/>
    <mergeCell ref="N25:N26"/>
    <mergeCell ref="O25:O26"/>
    <mergeCell ref="N6:O6"/>
    <mergeCell ref="L6:M6"/>
    <mergeCell ref="J6:K6"/>
    <mergeCell ref="L25:L26"/>
    <mergeCell ref="M25:M26"/>
  </mergeCells>
  <phoneticPr fontId="9"/>
  <printOptions horizontalCentered="1" gridLinesSet="0"/>
  <pageMargins left="0.78740157480314965" right="0.27" top="0.38" bottom="0.34" header="0.19685039370078741" footer="0.19685039370078741"/>
  <pageSetup paperSize="9" scale="95" orientation="portrait" r:id="rId1"/>
  <headerFooter alignWithMargins="0">
    <oddHeader>&amp;R&amp;"明朝,斜体"&amp;9都道府県－2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view="pageBreakPreview" zoomScaleNormal="100" zoomScaleSheetLayoutView="100" workbookViewId="0">
      <pane xSplit="5" ySplit="8" topLeftCell="F9" activePane="bottomRight" state="frozen"/>
      <selection activeCell="F9" sqref="F9:N31"/>
      <selection pane="topRight" activeCell="F9" sqref="F9:N31"/>
      <selection pane="bottomLeft" activeCell="F9" sqref="F9:N31"/>
      <selection pane="bottomRight" activeCell="F9" sqref="F9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2" customWidth="1"/>
    <col min="9" max="9" width="10.6328125" style="2" customWidth="1"/>
    <col min="10" max="11" width="9" style="2"/>
    <col min="12" max="12" width="9.90625" style="2" customWidth="1"/>
    <col min="13" max="16384" width="9" style="2"/>
  </cols>
  <sheetData>
    <row r="1" spans="1:9" ht="34" customHeight="1">
      <c r="A1" s="16" t="s">
        <v>0</v>
      </c>
      <c r="B1" s="16"/>
      <c r="C1" s="16"/>
      <c r="D1" s="16"/>
      <c r="E1" s="39" t="s">
        <v>257</v>
      </c>
      <c r="F1" s="1"/>
    </row>
    <row r="3" spans="1:9" ht="14">
      <c r="A3" s="10" t="s">
        <v>111</v>
      </c>
    </row>
    <row r="5" spans="1:9">
      <c r="A5" s="17" t="s">
        <v>244</v>
      </c>
      <c r="B5" s="17"/>
      <c r="C5" s="17"/>
      <c r="D5" s="17"/>
      <c r="E5" s="17"/>
    </row>
    <row r="6" spans="1:9" ht="14">
      <c r="A6" s="3"/>
      <c r="H6" s="4"/>
      <c r="I6" s="9" t="s">
        <v>1</v>
      </c>
    </row>
    <row r="7" spans="1:9" ht="27" customHeight="1">
      <c r="A7" s="5"/>
      <c r="B7" s="6"/>
      <c r="C7" s="6"/>
      <c r="D7" s="6"/>
      <c r="E7" s="57"/>
      <c r="F7" s="46" t="s">
        <v>235</v>
      </c>
      <c r="G7" s="46"/>
      <c r="H7" s="46" t="s">
        <v>245</v>
      </c>
      <c r="I7" s="67" t="s">
        <v>21</v>
      </c>
    </row>
    <row r="8" spans="1:9" ht="17.149999999999999" customHeight="1">
      <c r="A8" s="18"/>
      <c r="B8" s="19"/>
      <c r="C8" s="19"/>
      <c r="D8" s="19"/>
      <c r="E8" s="58"/>
      <c r="F8" s="49" t="s">
        <v>234</v>
      </c>
      <c r="G8" s="49" t="s">
        <v>2</v>
      </c>
      <c r="H8" s="49" t="s">
        <v>234</v>
      </c>
      <c r="I8" s="50"/>
    </row>
    <row r="9" spans="1:9" ht="18" customHeight="1">
      <c r="A9" s="88" t="s">
        <v>87</v>
      </c>
      <c r="B9" s="88" t="s">
        <v>89</v>
      </c>
      <c r="C9" s="59" t="s">
        <v>3</v>
      </c>
      <c r="D9" s="51"/>
      <c r="E9" s="51"/>
      <c r="F9" s="52">
        <v>204841</v>
      </c>
      <c r="G9" s="53">
        <f>F9/$F$27*100</f>
        <v>22.723551441680495</v>
      </c>
      <c r="H9" s="84">
        <v>204328.29300000001</v>
      </c>
      <c r="I9" s="53">
        <f t="shared" ref="I9:I45" si="0">(F9/H9-1)*100</f>
        <v>0.2509231553165181</v>
      </c>
    </row>
    <row r="10" spans="1:9" ht="18" customHeight="1">
      <c r="A10" s="88"/>
      <c r="B10" s="88"/>
      <c r="C10" s="61"/>
      <c r="D10" s="59" t="s">
        <v>22</v>
      </c>
      <c r="E10" s="51"/>
      <c r="F10" s="52">
        <v>50572</v>
      </c>
      <c r="G10" s="53">
        <f t="shared" ref="G10:G27" si="1">F10/$F$27*100</f>
        <v>5.6100851075159079</v>
      </c>
      <c r="H10" s="84">
        <v>49566.977855999998</v>
      </c>
      <c r="I10" s="53">
        <f t="shared" si="0"/>
        <v>2.0276042386924376</v>
      </c>
    </row>
    <row r="11" spans="1:9" ht="18" customHeight="1">
      <c r="A11" s="88"/>
      <c r="B11" s="88"/>
      <c r="C11" s="61"/>
      <c r="D11" s="61"/>
      <c r="E11" s="45" t="s">
        <v>23</v>
      </c>
      <c r="F11" s="52">
        <v>43436</v>
      </c>
      <c r="G11" s="53">
        <f t="shared" si="1"/>
        <v>4.8184698396357861</v>
      </c>
      <c r="H11" s="84">
        <v>42925</v>
      </c>
      <c r="I11" s="53">
        <f t="shared" si="0"/>
        <v>1.1904484566103601</v>
      </c>
    </row>
    <row r="12" spans="1:9" ht="18" customHeight="1">
      <c r="A12" s="88"/>
      <c r="B12" s="88"/>
      <c r="C12" s="61"/>
      <c r="D12" s="61"/>
      <c r="E12" s="45" t="s">
        <v>24</v>
      </c>
      <c r="F12" s="52">
        <v>1777</v>
      </c>
      <c r="G12" s="53">
        <f t="shared" si="1"/>
        <v>0.1971272885402153</v>
      </c>
      <c r="H12" s="84">
        <v>1784</v>
      </c>
      <c r="I12" s="53">
        <f t="shared" si="0"/>
        <v>-0.39237668161434813</v>
      </c>
    </row>
    <row r="13" spans="1:9" ht="18" customHeight="1">
      <c r="A13" s="88"/>
      <c r="B13" s="88"/>
      <c r="C13" s="61"/>
      <c r="D13" s="60"/>
      <c r="E13" s="45" t="s">
        <v>25</v>
      </c>
      <c r="F13" s="52">
        <v>79</v>
      </c>
      <c r="G13" s="53">
        <f t="shared" si="1"/>
        <v>8.7636779936280298E-3</v>
      </c>
      <c r="H13" s="84">
        <v>84.551208000000003</v>
      </c>
      <c r="I13" s="53">
        <f t="shared" si="0"/>
        <v>-6.5654981534977068</v>
      </c>
    </row>
    <row r="14" spans="1:9" ht="18" customHeight="1">
      <c r="A14" s="88"/>
      <c r="B14" s="88"/>
      <c r="C14" s="61"/>
      <c r="D14" s="59" t="s">
        <v>26</v>
      </c>
      <c r="E14" s="51"/>
      <c r="F14" s="52">
        <v>35655</v>
      </c>
      <c r="G14" s="53">
        <f t="shared" si="1"/>
        <v>3.9553030235798405</v>
      </c>
      <c r="H14" s="84">
        <v>35826.406414999998</v>
      </c>
      <c r="I14" s="53">
        <f t="shared" si="0"/>
        <v>-0.47843596986671955</v>
      </c>
    </row>
    <row r="15" spans="1:9" ht="18" customHeight="1">
      <c r="A15" s="88"/>
      <c r="B15" s="88"/>
      <c r="C15" s="61"/>
      <c r="D15" s="61"/>
      <c r="E15" s="45" t="s">
        <v>27</v>
      </c>
      <c r="F15" s="52">
        <v>1504</v>
      </c>
      <c r="G15" s="53">
        <f t="shared" si="1"/>
        <v>0.16684267977742476</v>
      </c>
      <c r="H15" s="84">
        <v>1520.20805</v>
      </c>
      <c r="I15" s="53">
        <f t="shared" si="0"/>
        <v>-1.0661731464979396</v>
      </c>
    </row>
    <row r="16" spans="1:9" ht="18" customHeight="1">
      <c r="A16" s="88"/>
      <c r="B16" s="88"/>
      <c r="C16" s="61"/>
      <c r="D16" s="60"/>
      <c r="E16" s="45" t="s">
        <v>28</v>
      </c>
      <c r="F16" s="52">
        <v>34151</v>
      </c>
      <c r="G16" s="53">
        <f t="shared" si="1"/>
        <v>3.7884603438024156</v>
      </c>
      <c r="H16" s="84">
        <v>34306.198364999997</v>
      </c>
      <c r="I16" s="53">
        <f t="shared" si="0"/>
        <v>-0.45239161549982532</v>
      </c>
    </row>
    <row r="17" spans="1:9" ht="18" customHeight="1">
      <c r="A17" s="88"/>
      <c r="B17" s="88"/>
      <c r="C17" s="61"/>
      <c r="D17" s="89" t="s">
        <v>29</v>
      </c>
      <c r="E17" s="90"/>
      <c r="F17" s="52">
        <v>78751</v>
      </c>
      <c r="G17" s="53">
        <f t="shared" si="1"/>
        <v>8.736055768053177</v>
      </c>
      <c r="H17" s="84">
        <v>79805.107999999993</v>
      </c>
      <c r="I17" s="53">
        <f t="shared" si="0"/>
        <v>-1.3208527955378413</v>
      </c>
    </row>
    <row r="18" spans="1:9" ht="18" customHeight="1">
      <c r="A18" s="88"/>
      <c r="B18" s="88"/>
      <c r="C18" s="61"/>
      <c r="D18" s="89" t="s">
        <v>93</v>
      </c>
      <c r="E18" s="91"/>
      <c r="F18" s="52">
        <v>3934</v>
      </c>
      <c r="G18" s="53">
        <f t="shared" si="1"/>
        <v>0.43640897755610969</v>
      </c>
      <c r="H18" s="84">
        <v>4104.3959800000002</v>
      </c>
      <c r="I18" s="53">
        <f t="shared" si="0"/>
        <v>-4.1515482626508282</v>
      </c>
    </row>
    <row r="19" spans="1:9" ht="18" customHeight="1">
      <c r="A19" s="88"/>
      <c r="B19" s="88"/>
      <c r="C19" s="60"/>
      <c r="D19" s="89" t="s">
        <v>94</v>
      </c>
      <c r="E19" s="91"/>
      <c r="F19" s="52">
        <v>0</v>
      </c>
      <c r="G19" s="53">
        <f t="shared" si="1"/>
        <v>0</v>
      </c>
      <c r="H19" s="84">
        <v>0</v>
      </c>
      <c r="I19" s="53" t="e">
        <f t="shared" si="0"/>
        <v>#DIV/0!</v>
      </c>
    </row>
    <row r="20" spans="1:9" ht="18" customHeight="1">
      <c r="A20" s="88"/>
      <c r="B20" s="88"/>
      <c r="C20" s="51" t="s">
        <v>4</v>
      </c>
      <c r="D20" s="51"/>
      <c r="E20" s="51"/>
      <c r="F20" s="52">
        <v>33434</v>
      </c>
      <c r="G20" s="53">
        <f t="shared" si="1"/>
        <v>3.7089216460627785</v>
      </c>
      <c r="H20" s="84">
        <v>33306</v>
      </c>
      <c r="I20" s="53">
        <f t="shared" si="0"/>
        <v>0.38431513841350462</v>
      </c>
    </row>
    <row r="21" spans="1:9" ht="18" customHeight="1">
      <c r="A21" s="88"/>
      <c r="B21" s="88"/>
      <c r="C21" s="51" t="s">
        <v>5</v>
      </c>
      <c r="D21" s="51"/>
      <c r="E21" s="51"/>
      <c r="F21" s="52">
        <v>292104</v>
      </c>
      <c r="G21" s="53">
        <f t="shared" si="1"/>
        <v>32.403865780388884</v>
      </c>
      <c r="H21" s="84">
        <v>288627</v>
      </c>
      <c r="I21" s="53">
        <f t="shared" si="0"/>
        <v>1.2046690018605366</v>
      </c>
    </row>
    <row r="22" spans="1:9" ht="18" customHeight="1">
      <c r="A22" s="88"/>
      <c r="B22" s="88"/>
      <c r="C22" s="51" t="s">
        <v>30</v>
      </c>
      <c r="D22" s="51"/>
      <c r="E22" s="51"/>
      <c r="F22" s="52">
        <v>11037</v>
      </c>
      <c r="G22" s="53">
        <f t="shared" si="1"/>
        <v>1.2243634685528173</v>
      </c>
      <c r="H22" s="84">
        <v>11249</v>
      </c>
      <c r="I22" s="53">
        <f t="shared" si="0"/>
        <v>-1.8846119655080429</v>
      </c>
    </row>
    <row r="23" spans="1:9" ht="18" customHeight="1">
      <c r="A23" s="88"/>
      <c r="B23" s="88"/>
      <c r="C23" s="51" t="s">
        <v>6</v>
      </c>
      <c r="D23" s="51"/>
      <c r="E23" s="51"/>
      <c r="F23" s="52">
        <v>183749</v>
      </c>
      <c r="G23" s="53">
        <f t="shared" si="1"/>
        <v>20.383760350014644</v>
      </c>
      <c r="H23" s="84">
        <v>259508</v>
      </c>
      <c r="I23" s="53">
        <f t="shared" si="0"/>
        <v>-29.193319666445738</v>
      </c>
    </row>
    <row r="24" spans="1:9" ht="18" customHeight="1">
      <c r="A24" s="88"/>
      <c r="B24" s="88"/>
      <c r="C24" s="51" t="s">
        <v>31</v>
      </c>
      <c r="D24" s="51"/>
      <c r="E24" s="51"/>
      <c r="F24" s="52">
        <v>3140</v>
      </c>
      <c r="G24" s="53">
        <f t="shared" si="1"/>
        <v>0.34832846708850651</v>
      </c>
      <c r="H24" s="84">
        <v>4141</v>
      </c>
      <c r="I24" s="53">
        <f t="shared" si="0"/>
        <v>-24.172905095387588</v>
      </c>
    </row>
    <row r="25" spans="1:9" ht="18" customHeight="1">
      <c r="A25" s="88"/>
      <c r="B25" s="88"/>
      <c r="C25" s="51" t="s">
        <v>7</v>
      </c>
      <c r="D25" s="51"/>
      <c r="E25" s="51"/>
      <c r="F25" s="52">
        <v>71309</v>
      </c>
      <c r="G25" s="53">
        <f t="shared" si="1"/>
        <v>7.9104951145268494</v>
      </c>
      <c r="H25" s="84">
        <v>78310</v>
      </c>
      <c r="I25" s="53">
        <f t="shared" si="0"/>
        <v>-8.9401098199463629</v>
      </c>
    </row>
    <row r="26" spans="1:9" ht="18" customHeight="1">
      <c r="A26" s="88"/>
      <c r="B26" s="88"/>
      <c r="C26" s="51" t="s">
        <v>8</v>
      </c>
      <c r="D26" s="51"/>
      <c r="E26" s="51"/>
      <c r="F26" s="52">
        <v>101833</v>
      </c>
      <c r="G26" s="53">
        <f t="shared" si="1"/>
        <v>11.296602799052192</v>
      </c>
      <c r="H26" s="84">
        <v>96345</v>
      </c>
      <c r="I26" s="53">
        <f t="shared" si="0"/>
        <v>5.6961959624266978</v>
      </c>
    </row>
    <row r="27" spans="1:9" ht="18" customHeight="1">
      <c r="A27" s="88"/>
      <c r="B27" s="88"/>
      <c r="C27" s="51" t="s">
        <v>9</v>
      </c>
      <c r="D27" s="51"/>
      <c r="E27" s="51"/>
      <c r="F27" s="52">
        <f>SUM(F9,F20:F26)+1</f>
        <v>901448</v>
      </c>
      <c r="G27" s="53">
        <f t="shared" si="1"/>
        <v>100</v>
      </c>
      <c r="H27" s="81">
        <f>SUM(H9,H20:H26)+1</f>
        <v>975815.29300000006</v>
      </c>
      <c r="I27" s="53">
        <f t="shared" si="0"/>
        <v>-7.6210419670067697</v>
      </c>
    </row>
    <row r="28" spans="1:9" ht="18" customHeight="1">
      <c r="A28" s="88"/>
      <c r="B28" s="88" t="s">
        <v>88</v>
      </c>
      <c r="C28" s="59" t="s">
        <v>10</v>
      </c>
      <c r="D28" s="51"/>
      <c r="E28" s="51"/>
      <c r="F28" s="52">
        <v>358237</v>
      </c>
      <c r="G28" s="53">
        <f t="shared" ref="G28:G45" si="2">F28/$F$45*100</f>
        <v>41.846450369418569</v>
      </c>
      <c r="H28" s="84">
        <v>373079</v>
      </c>
      <c r="I28" s="53">
        <f t="shared" si="0"/>
        <v>-3.9782458943012022</v>
      </c>
    </row>
    <row r="29" spans="1:9" ht="18" customHeight="1">
      <c r="A29" s="88"/>
      <c r="B29" s="88"/>
      <c r="C29" s="61"/>
      <c r="D29" s="51" t="s">
        <v>11</v>
      </c>
      <c r="E29" s="51"/>
      <c r="F29" s="52">
        <v>215469</v>
      </c>
      <c r="G29" s="53">
        <f t="shared" si="2"/>
        <v>25.169406886078903</v>
      </c>
      <c r="H29" s="84">
        <v>224239</v>
      </c>
      <c r="I29" s="53">
        <f t="shared" si="0"/>
        <v>-3.9110056680595306</v>
      </c>
    </row>
    <row r="30" spans="1:9" ht="18" customHeight="1">
      <c r="A30" s="88"/>
      <c r="B30" s="88"/>
      <c r="C30" s="61"/>
      <c r="D30" s="51" t="s">
        <v>32</v>
      </c>
      <c r="E30" s="51"/>
      <c r="F30" s="52">
        <v>28101</v>
      </c>
      <c r="G30" s="53">
        <f t="shared" si="2"/>
        <v>3.2825394971234996</v>
      </c>
      <c r="H30" s="84">
        <v>29244</v>
      </c>
      <c r="I30" s="53">
        <f t="shared" si="0"/>
        <v>-3.9084940500615506</v>
      </c>
    </row>
    <row r="31" spans="1:9" ht="18" customHeight="1">
      <c r="A31" s="88"/>
      <c r="B31" s="88"/>
      <c r="C31" s="60"/>
      <c r="D31" s="51" t="s">
        <v>12</v>
      </c>
      <c r="E31" s="51"/>
      <c r="F31" s="52">
        <v>114666</v>
      </c>
      <c r="G31" s="53">
        <f t="shared" si="2"/>
        <v>13.394387174020968</v>
      </c>
      <c r="H31" s="84">
        <v>119596</v>
      </c>
      <c r="I31" s="53">
        <f t="shared" si="0"/>
        <v>-4.1222114451988308</v>
      </c>
    </row>
    <row r="32" spans="1:9" ht="18" customHeight="1">
      <c r="A32" s="88"/>
      <c r="B32" s="88"/>
      <c r="C32" s="59" t="s">
        <v>13</v>
      </c>
      <c r="D32" s="51"/>
      <c r="E32" s="51"/>
      <c r="F32" s="52">
        <v>326724</v>
      </c>
      <c r="G32" s="53">
        <f t="shared" si="2"/>
        <v>38.165347662295943</v>
      </c>
      <c r="H32" s="84">
        <v>373068</v>
      </c>
      <c r="I32" s="53">
        <f t="shared" si="0"/>
        <v>-12.422400205860596</v>
      </c>
    </row>
    <row r="33" spans="1:9" ht="18" customHeight="1">
      <c r="A33" s="88"/>
      <c r="B33" s="88"/>
      <c r="C33" s="61"/>
      <c r="D33" s="51" t="s">
        <v>14</v>
      </c>
      <c r="E33" s="51"/>
      <c r="F33" s="52">
        <v>32614</v>
      </c>
      <c r="G33" s="53">
        <f t="shared" si="2"/>
        <v>3.8097129340303129</v>
      </c>
      <c r="H33" s="84">
        <v>47674</v>
      </c>
      <c r="I33" s="53">
        <f t="shared" si="0"/>
        <v>-31.589545664303397</v>
      </c>
    </row>
    <row r="34" spans="1:9" ht="18" customHeight="1">
      <c r="A34" s="88"/>
      <c r="B34" s="88"/>
      <c r="C34" s="61"/>
      <c r="D34" s="51" t="s">
        <v>33</v>
      </c>
      <c r="E34" s="51"/>
      <c r="F34" s="52">
        <v>4741</v>
      </c>
      <c r="G34" s="53">
        <f t="shared" si="2"/>
        <v>0.55380661741085768</v>
      </c>
      <c r="H34" s="84">
        <v>4971</v>
      </c>
      <c r="I34" s="53">
        <f t="shared" si="0"/>
        <v>-4.6268356467511591</v>
      </c>
    </row>
    <row r="35" spans="1:9" ht="18" customHeight="1">
      <c r="A35" s="88"/>
      <c r="B35" s="88"/>
      <c r="C35" s="61"/>
      <c r="D35" s="51" t="s">
        <v>34</v>
      </c>
      <c r="E35" s="51"/>
      <c r="F35" s="52">
        <v>242908</v>
      </c>
      <c r="G35" s="53">
        <f t="shared" si="2"/>
        <v>28.374616709984522</v>
      </c>
      <c r="H35" s="84">
        <v>280192</v>
      </c>
      <c r="I35" s="53">
        <f t="shared" si="0"/>
        <v>-13.306589767016908</v>
      </c>
    </row>
    <row r="36" spans="1:9" ht="18" customHeight="1">
      <c r="A36" s="88"/>
      <c r="B36" s="88"/>
      <c r="C36" s="61"/>
      <c r="D36" s="51" t="s">
        <v>35</v>
      </c>
      <c r="E36" s="51"/>
      <c r="F36" s="52">
        <v>11295</v>
      </c>
      <c r="G36" s="53">
        <f t="shared" si="2"/>
        <v>1.3193937447069475</v>
      </c>
      <c r="H36" s="84">
        <v>10897</v>
      </c>
      <c r="I36" s="53">
        <f t="shared" si="0"/>
        <v>3.6523813893732271</v>
      </c>
    </row>
    <row r="37" spans="1:9" ht="18" customHeight="1">
      <c r="A37" s="88"/>
      <c r="B37" s="88"/>
      <c r="C37" s="61"/>
      <c r="D37" s="51" t="s">
        <v>15</v>
      </c>
      <c r="E37" s="51"/>
      <c r="F37" s="52">
        <v>32758</v>
      </c>
      <c r="G37" s="53">
        <f t="shared" si="2"/>
        <v>3.8265338901381307</v>
      </c>
      <c r="H37" s="84">
        <v>25406</v>
      </c>
      <c r="I37" s="53">
        <f t="shared" si="0"/>
        <v>28.938046130835239</v>
      </c>
    </row>
    <row r="38" spans="1:9" ht="18" customHeight="1">
      <c r="A38" s="88"/>
      <c r="B38" s="88"/>
      <c r="C38" s="60"/>
      <c r="D38" s="51" t="s">
        <v>36</v>
      </c>
      <c r="E38" s="51"/>
      <c r="F38" s="52">
        <v>2409</v>
      </c>
      <c r="G38" s="53">
        <f t="shared" si="2"/>
        <v>0.28140057822036624</v>
      </c>
      <c r="H38" s="84">
        <v>3927</v>
      </c>
      <c r="I38" s="53">
        <f t="shared" si="0"/>
        <v>-38.655462184873947</v>
      </c>
    </row>
    <row r="39" spans="1:9" ht="18" customHeight="1">
      <c r="A39" s="88"/>
      <c r="B39" s="88"/>
      <c r="C39" s="59" t="s">
        <v>16</v>
      </c>
      <c r="D39" s="51"/>
      <c r="E39" s="51"/>
      <c r="F39" s="52">
        <v>171114</v>
      </c>
      <c r="G39" s="53">
        <f t="shared" si="2"/>
        <v>19.988201968285487</v>
      </c>
      <c r="H39" s="84">
        <v>175329</v>
      </c>
      <c r="I39" s="53">
        <f t="shared" si="0"/>
        <v>-2.4040518111664411</v>
      </c>
    </row>
    <row r="40" spans="1:9" ht="18" customHeight="1">
      <c r="A40" s="88"/>
      <c r="B40" s="88"/>
      <c r="C40" s="61"/>
      <c r="D40" s="59" t="s">
        <v>17</v>
      </c>
      <c r="E40" s="51"/>
      <c r="F40" s="52">
        <v>162422</v>
      </c>
      <c r="G40" s="53">
        <f t="shared" si="2"/>
        <v>18.972870367666385</v>
      </c>
      <c r="H40" s="84">
        <v>163908</v>
      </c>
      <c r="I40" s="53">
        <f t="shared" si="0"/>
        <v>-0.90660614491056002</v>
      </c>
    </row>
    <row r="41" spans="1:9" ht="18" customHeight="1">
      <c r="A41" s="88"/>
      <c r="B41" s="88"/>
      <c r="C41" s="61"/>
      <c r="D41" s="61"/>
      <c r="E41" s="55" t="s">
        <v>91</v>
      </c>
      <c r="F41" s="52">
        <v>127327</v>
      </c>
      <c r="G41" s="53">
        <f t="shared" si="2"/>
        <v>14.873346377361795</v>
      </c>
      <c r="H41" s="84">
        <v>130980</v>
      </c>
      <c r="I41" s="56">
        <f t="shared" si="0"/>
        <v>-2.7889754160940639</v>
      </c>
    </row>
    <row r="42" spans="1:9" ht="18" customHeight="1">
      <c r="A42" s="88"/>
      <c r="B42" s="88"/>
      <c r="C42" s="61"/>
      <c r="D42" s="60"/>
      <c r="E42" s="45" t="s">
        <v>37</v>
      </c>
      <c r="F42" s="52">
        <v>35095</v>
      </c>
      <c r="G42" s="53">
        <f t="shared" si="2"/>
        <v>4.0995239903045881</v>
      </c>
      <c r="H42" s="84">
        <v>32928</v>
      </c>
      <c r="I42" s="56">
        <f t="shared" si="0"/>
        <v>6.5810252672497516</v>
      </c>
    </row>
    <row r="43" spans="1:9" ht="18" customHeight="1">
      <c r="A43" s="88"/>
      <c r="B43" s="88"/>
      <c r="C43" s="61"/>
      <c r="D43" s="51" t="s">
        <v>38</v>
      </c>
      <c r="E43" s="51"/>
      <c r="F43" s="52">
        <v>8692</v>
      </c>
      <c r="G43" s="53">
        <f t="shared" si="2"/>
        <v>1.0153316006191047</v>
      </c>
      <c r="H43" s="84">
        <v>11421</v>
      </c>
      <c r="I43" s="56">
        <f t="shared" si="0"/>
        <v>-23.89458015935557</v>
      </c>
    </row>
    <row r="44" spans="1:9" ht="18" customHeight="1">
      <c r="A44" s="88"/>
      <c r="B44" s="88"/>
      <c r="C44" s="60"/>
      <c r="D44" s="51" t="s">
        <v>39</v>
      </c>
      <c r="E44" s="51"/>
      <c r="F44" s="84">
        <v>0</v>
      </c>
      <c r="G44" s="53">
        <f t="shared" si="2"/>
        <v>0</v>
      </c>
      <c r="H44" s="84">
        <v>0</v>
      </c>
      <c r="I44" s="53" t="e">
        <f t="shared" si="0"/>
        <v>#DIV/0!</v>
      </c>
    </row>
    <row r="45" spans="1:9" ht="18" customHeight="1">
      <c r="A45" s="88"/>
      <c r="B45" s="88"/>
      <c r="C45" s="45" t="s">
        <v>18</v>
      </c>
      <c r="D45" s="45"/>
      <c r="E45" s="45"/>
      <c r="F45" s="52">
        <f>SUM(F28,F32,F39)</f>
        <v>856075</v>
      </c>
      <c r="G45" s="53">
        <f t="shared" si="2"/>
        <v>100</v>
      </c>
      <c r="H45" s="84">
        <f>SUM(H28,H32,H39)</f>
        <v>921476</v>
      </c>
      <c r="I45" s="53">
        <f t="shared" si="0"/>
        <v>-7.0974176212945324</v>
      </c>
    </row>
    <row r="46" spans="1:9">
      <c r="A46" s="21" t="s">
        <v>19</v>
      </c>
    </row>
    <row r="47" spans="1:9">
      <c r="A47" s="22" t="s">
        <v>20</v>
      </c>
    </row>
  </sheetData>
  <mergeCells count="6">
    <mergeCell ref="A9:A45"/>
    <mergeCell ref="B9:B27"/>
    <mergeCell ref="D17:E17"/>
    <mergeCell ref="D18:E18"/>
    <mergeCell ref="D19:E19"/>
    <mergeCell ref="B28:B45"/>
  </mergeCells>
  <phoneticPr fontId="16"/>
  <printOptions horizontalCentered="1" verticalCentered="1" gridLinesSet="0"/>
  <pageMargins left="0" right="0" top="0.19685039370078741" bottom="0.19685039370078741" header="0.19685039370078741" footer="0.31496062992125984"/>
  <pageSetup paperSize="9" orientation="portrait" useFirstPageNumber="1" horizontalDpi="4294967292" r:id="rId1"/>
  <headerFooter alignWithMargins="0">
    <oddHeader>&amp;R&amp;"明朝,斜体"&amp;9都道府県－3-1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tabSelected="1" view="pageBreakPreview" zoomScale="85" zoomScaleNormal="100" zoomScaleSheetLayoutView="85" workbookViewId="0">
      <pane xSplit="4" ySplit="6" topLeftCell="E7" activePane="bottomRight" state="frozen"/>
      <selection activeCell="F9" sqref="F9:N31"/>
      <selection pane="topRight" activeCell="F9" sqref="F9:N31"/>
      <selection pane="bottomLeft" activeCell="F9" sqref="F9:N31"/>
      <selection pane="bottomRight" activeCell="I8" sqref="I8"/>
    </sheetView>
  </sheetViews>
  <sheetFormatPr defaultColWidth="9" defaultRowHeight="13"/>
  <cols>
    <col min="1" max="1" width="5.36328125" style="2" customWidth="1"/>
    <col min="2" max="2" width="3.08984375" style="2" customWidth="1"/>
    <col min="3" max="3" width="34.7265625" style="2" customWidth="1"/>
    <col min="4" max="9" width="11.90625" style="2" customWidth="1"/>
    <col min="10" max="16384" width="9" style="2"/>
  </cols>
  <sheetData>
    <row r="1" spans="1:9" ht="34" customHeight="1">
      <c r="A1" s="31" t="s">
        <v>0</v>
      </c>
      <c r="B1" s="31"/>
      <c r="C1" s="39" t="s">
        <v>257</v>
      </c>
      <c r="D1" s="32"/>
      <c r="E1" s="32"/>
    </row>
    <row r="4" spans="1:9">
      <c r="A4" s="33" t="s">
        <v>112</v>
      </c>
    </row>
    <row r="5" spans="1:9">
      <c r="I5" s="9" t="s">
        <v>113</v>
      </c>
    </row>
    <row r="6" spans="1:9" s="35" customFormat="1" ht="29.25" customHeight="1">
      <c r="A6" s="48" t="s">
        <v>114</v>
      </c>
      <c r="B6" s="46"/>
      <c r="C6" s="46"/>
      <c r="D6" s="46"/>
      <c r="E6" s="34" t="s">
        <v>231</v>
      </c>
      <c r="F6" s="34" t="s">
        <v>232</v>
      </c>
      <c r="G6" s="34" t="s">
        <v>237</v>
      </c>
      <c r="H6" s="34" t="s">
        <v>239</v>
      </c>
      <c r="I6" s="34" t="s">
        <v>249</v>
      </c>
    </row>
    <row r="7" spans="1:9" ht="27" customHeight="1">
      <c r="A7" s="88" t="s">
        <v>115</v>
      </c>
      <c r="B7" s="59" t="s">
        <v>116</v>
      </c>
      <c r="C7" s="51"/>
      <c r="D7" s="64" t="s">
        <v>117</v>
      </c>
      <c r="E7" s="86">
        <v>802279</v>
      </c>
      <c r="F7" s="86">
        <v>906839</v>
      </c>
      <c r="G7" s="86">
        <v>990386</v>
      </c>
      <c r="H7" s="86">
        <v>975815</v>
      </c>
      <c r="I7" s="34">
        <v>901448</v>
      </c>
    </row>
    <row r="8" spans="1:9" ht="27" customHeight="1">
      <c r="A8" s="88"/>
      <c r="B8" s="77"/>
      <c r="C8" s="51" t="s">
        <v>118</v>
      </c>
      <c r="D8" s="64" t="s">
        <v>41</v>
      </c>
      <c r="E8" s="85">
        <v>481601</v>
      </c>
      <c r="F8" s="85">
        <v>493581</v>
      </c>
      <c r="G8" s="85">
        <v>534531</v>
      </c>
      <c r="H8" s="69">
        <v>527370</v>
      </c>
      <c r="I8" s="69">
        <v>531464</v>
      </c>
    </row>
    <row r="9" spans="1:9" ht="27" customHeight="1">
      <c r="A9" s="88"/>
      <c r="B9" s="51" t="s">
        <v>119</v>
      </c>
      <c r="C9" s="51"/>
      <c r="D9" s="64"/>
      <c r="E9" s="85">
        <v>769706</v>
      </c>
      <c r="F9" s="85">
        <v>853606</v>
      </c>
      <c r="G9" s="85">
        <v>938639</v>
      </c>
      <c r="H9" s="70">
        <v>921476</v>
      </c>
      <c r="I9" s="70">
        <v>856075</v>
      </c>
    </row>
    <row r="10" spans="1:9" ht="27" customHeight="1">
      <c r="A10" s="88"/>
      <c r="B10" s="51" t="s">
        <v>120</v>
      </c>
      <c r="C10" s="51"/>
      <c r="D10" s="64"/>
      <c r="E10" s="85">
        <v>32573</v>
      </c>
      <c r="F10" s="85">
        <v>53233</v>
      </c>
      <c r="G10" s="85">
        <v>51747</v>
      </c>
      <c r="H10" s="70">
        <v>54340</v>
      </c>
      <c r="I10" s="70">
        <v>45373</v>
      </c>
    </row>
    <row r="11" spans="1:9" ht="27" customHeight="1">
      <c r="A11" s="88"/>
      <c r="B11" s="51" t="s">
        <v>121</v>
      </c>
      <c r="C11" s="51"/>
      <c r="D11" s="64"/>
      <c r="E11" s="85">
        <v>25924</v>
      </c>
      <c r="F11" s="85">
        <v>34363</v>
      </c>
      <c r="G11" s="85">
        <v>35988</v>
      </c>
      <c r="H11" s="70">
        <v>33252</v>
      </c>
      <c r="I11" s="70">
        <v>28978</v>
      </c>
    </row>
    <row r="12" spans="1:9" ht="27" customHeight="1">
      <c r="A12" s="88"/>
      <c r="B12" s="51" t="s">
        <v>122</v>
      </c>
      <c r="C12" s="51"/>
      <c r="D12" s="64"/>
      <c r="E12" s="85">
        <v>6650</v>
      </c>
      <c r="F12" s="85">
        <v>18870</v>
      </c>
      <c r="G12" s="85">
        <v>15760</v>
      </c>
      <c r="H12" s="70">
        <v>21087</v>
      </c>
      <c r="I12" s="70">
        <v>16394</v>
      </c>
    </row>
    <row r="13" spans="1:9" ht="27" customHeight="1">
      <c r="A13" s="88"/>
      <c r="B13" s="51" t="s">
        <v>123</v>
      </c>
      <c r="C13" s="51"/>
      <c r="D13" s="64"/>
      <c r="E13" s="85">
        <v>1959</v>
      </c>
      <c r="F13" s="85">
        <v>12220</v>
      </c>
      <c r="G13" s="85">
        <v>-3111</v>
      </c>
      <c r="H13" s="70">
        <v>5328</v>
      </c>
      <c r="I13" s="70">
        <v>-4693</v>
      </c>
    </row>
    <row r="14" spans="1:9" ht="27" customHeight="1">
      <c r="A14" s="88"/>
      <c r="B14" s="51" t="s">
        <v>124</v>
      </c>
      <c r="C14" s="51"/>
      <c r="D14" s="64"/>
      <c r="E14" s="85">
        <v>0</v>
      </c>
      <c r="F14" s="85">
        <v>0</v>
      </c>
      <c r="G14" s="85">
        <v>5</v>
      </c>
      <c r="H14" s="70">
        <v>0</v>
      </c>
      <c r="I14" s="70">
        <v>1</v>
      </c>
    </row>
    <row r="15" spans="1:9" ht="27" customHeight="1">
      <c r="A15" s="88"/>
      <c r="B15" s="51" t="s">
        <v>125</v>
      </c>
      <c r="C15" s="51"/>
      <c r="D15" s="64"/>
      <c r="E15" s="85">
        <v>1958</v>
      </c>
      <c r="F15" s="85">
        <v>12170</v>
      </c>
      <c r="G15" s="85">
        <v>-3053</v>
      </c>
      <c r="H15" s="70">
        <v>5330</v>
      </c>
      <c r="I15" s="70">
        <v>-4682</v>
      </c>
    </row>
    <row r="16" spans="1:9" ht="27" customHeight="1">
      <c r="A16" s="88"/>
      <c r="B16" s="51" t="s">
        <v>126</v>
      </c>
      <c r="C16" s="51"/>
      <c r="D16" s="64" t="s">
        <v>42</v>
      </c>
      <c r="E16" s="85">
        <v>63451</v>
      </c>
      <c r="F16" s="85">
        <v>69893</v>
      </c>
      <c r="G16" s="85">
        <v>99003</v>
      </c>
      <c r="H16" s="70">
        <v>100241</v>
      </c>
      <c r="I16" s="70">
        <v>106872</v>
      </c>
    </row>
    <row r="17" spans="1:9" ht="27" customHeight="1">
      <c r="A17" s="88"/>
      <c r="B17" s="51" t="s">
        <v>127</v>
      </c>
      <c r="C17" s="51"/>
      <c r="D17" s="64" t="s">
        <v>43</v>
      </c>
      <c r="E17" s="85">
        <v>39425</v>
      </c>
      <c r="F17" s="85">
        <v>37581</v>
      </c>
      <c r="G17" s="85">
        <v>44627</v>
      </c>
      <c r="H17" s="70">
        <v>49800</v>
      </c>
      <c r="I17" s="70">
        <v>50987</v>
      </c>
    </row>
    <row r="18" spans="1:9" ht="27" customHeight="1">
      <c r="A18" s="88"/>
      <c r="B18" s="51" t="s">
        <v>128</v>
      </c>
      <c r="C18" s="51"/>
      <c r="D18" s="64" t="s">
        <v>44</v>
      </c>
      <c r="E18" s="85">
        <v>1591727</v>
      </c>
      <c r="F18" s="85">
        <v>1596663</v>
      </c>
      <c r="G18" s="85">
        <v>1589582</v>
      </c>
      <c r="H18" s="70">
        <v>1555293</v>
      </c>
      <c r="I18" s="70">
        <v>1518702</v>
      </c>
    </row>
    <row r="19" spans="1:9" ht="27" customHeight="1">
      <c r="A19" s="88"/>
      <c r="B19" s="51" t="s">
        <v>129</v>
      </c>
      <c r="C19" s="51"/>
      <c r="D19" s="64" t="s">
        <v>130</v>
      </c>
      <c r="E19" s="68">
        <f>E17+E18-E16</f>
        <v>1567701</v>
      </c>
      <c r="F19" s="68">
        <f>F17+F18-F16</f>
        <v>1564351</v>
      </c>
      <c r="G19" s="68">
        <f>G17+G18-G16</f>
        <v>1535206</v>
      </c>
      <c r="H19" s="68">
        <f>H17+H18-H16</f>
        <v>1504852</v>
      </c>
      <c r="I19" s="68">
        <f>I17+I18-I16</f>
        <v>1462817</v>
      </c>
    </row>
    <row r="20" spans="1:9" ht="27" customHeight="1">
      <c r="A20" s="88"/>
      <c r="B20" s="51" t="s">
        <v>131</v>
      </c>
      <c r="C20" s="51"/>
      <c r="D20" s="64" t="s">
        <v>132</v>
      </c>
      <c r="E20" s="71">
        <f>E18/E8</f>
        <v>3.3050741173710185</v>
      </c>
      <c r="F20" s="71">
        <f>F18/F8</f>
        <v>3.2348550693807097</v>
      </c>
      <c r="G20" s="71">
        <f>G18/G8</f>
        <v>2.9737882367907567</v>
      </c>
      <c r="H20" s="71">
        <f>H18/H8</f>
        <v>2.949149553444451</v>
      </c>
      <c r="I20" s="71">
        <f>I18/I8</f>
        <v>2.8575820751734828</v>
      </c>
    </row>
    <row r="21" spans="1:9" ht="27" customHeight="1">
      <c r="A21" s="88"/>
      <c r="B21" s="51" t="s">
        <v>133</v>
      </c>
      <c r="C21" s="51"/>
      <c r="D21" s="64" t="s">
        <v>134</v>
      </c>
      <c r="E21" s="71">
        <f>E19/E8</f>
        <v>3.2551863472044285</v>
      </c>
      <c r="F21" s="71">
        <f>F19/F8</f>
        <v>3.1693906369977776</v>
      </c>
      <c r="G21" s="71">
        <f>G19/G8</f>
        <v>2.8720616764977147</v>
      </c>
      <c r="H21" s="71">
        <f>H19/H8</f>
        <v>2.8535032330242522</v>
      </c>
      <c r="I21" s="71">
        <f>I19/I8</f>
        <v>2.7524291391326599</v>
      </c>
    </row>
    <row r="22" spans="1:9" ht="27" customHeight="1">
      <c r="A22" s="88"/>
      <c r="B22" s="51" t="s">
        <v>135</v>
      </c>
      <c r="C22" s="51"/>
      <c r="D22" s="64" t="s">
        <v>136</v>
      </c>
      <c r="E22" s="68">
        <f>E18/E24*1000000</f>
        <v>965750.03776900168</v>
      </c>
      <c r="F22" s="68">
        <f>F18/F24*1000000</f>
        <v>1005293.2272882962</v>
      </c>
      <c r="G22" s="68">
        <f>G18/G24*1000000</f>
        <v>1000834.8780045535</v>
      </c>
      <c r="H22" s="68">
        <f>H18/H24*1000000</f>
        <v>979245.7890919348</v>
      </c>
      <c r="I22" s="68">
        <f>I18/I24*1000000</f>
        <v>956207.31166764046</v>
      </c>
    </row>
    <row r="23" spans="1:9" ht="27" customHeight="1">
      <c r="A23" s="88"/>
      <c r="B23" s="51" t="s">
        <v>137</v>
      </c>
      <c r="C23" s="51"/>
      <c r="D23" s="64" t="s">
        <v>138</v>
      </c>
      <c r="E23" s="68">
        <f>E19/E24*1000000</f>
        <v>951172.71992025129</v>
      </c>
      <c r="F23" s="68">
        <f>F19/F24*1000000</f>
        <v>984948.89992545289</v>
      </c>
      <c r="G23" s="68">
        <f>G19/G24*1000000</f>
        <v>966598.5836036508</v>
      </c>
      <c r="H23" s="68">
        <f>H19/H24*1000000</f>
        <v>947487.05498357944</v>
      </c>
      <c r="I23" s="68">
        <f>I19/I24*1000000</f>
        <v>921020.91854209895</v>
      </c>
    </row>
    <row r="24" spans="1:9" ht="27" customHeight="1">
      <c r="A24" s="88"/>
      <c r="B24" s="72" t="s">
        <v>139</v>
      </c>
      <c r="C24" s="73"/>
      <c r="D24" s="64" t="s">
        <v>140</v>
      </c>
      <c r="E24" s="85">
        <v>1648177</v>
      </c>
      <c r="F24" s="85">
        <v>1588256</v>
      </c>
      <c r="G24" s="70">
        <f>F24</f>
        <v>1588256</v>
      </c>
      <c r="H24" s="70">
        <f>G24</f>
        <v>1588256</v>
      </c>
      <c r="I24" s="70">
        <v>1588256</v>
      </c>
    </row>
    <row r="25" spans="1:9" ht="27" customHeight="1">
      <c r="A25" s="88"/>
      <c r="B25" s="45" t="s">
        <v>141</v>
      </c>
      <c r="C25" s="45"/>
      <c r="D25" s="45"/>
      <c r="E25" s="85">
        <v>475775</v>
      </c>
      <c r="F25" s="85">
        <v>481691</v>
      </c>
      <c r="G25" s="85">
        <v>496506</v>
      </c>
      <c r="H25" s="85">
        <v>484251</v>
      </c>
      <c r="I25" s="52">
        <v>483574</v>
      </c>
    </row>
    <row r="26" spans="1:9" ht="27" customHeight="1">
      <c r="A26" s="88"/>
      <c r="B26" s="45" t="s">
        <v>142</v>
      </c>
      <c r="C26" s="45"/>
      <c r="D26" s="45"/>
      <c r="E26" s="74">
        <v>0.35148000000000001</v>
      </c>
      <c r="F26" s="74">
        <v>0.35338000000000003</v>
      </c>
      <c r="G26" s="74">
        <v>0.33756000000000003</v>
      </c>
      <c r="H26" s="87">
        <v>0.33867999999999998</v>
      </c>
      <c r="I26" s="75">
        <v>0.34</v>
      </c>
    </row>
    <row r="27" spans="1:9" ht="27" customHeight="1">
      <c r="A27" s="88"/>
      <c r="B27" s="45" t="s">
        <v>143</v>
      </c>
      <c r="C27" s="45"/>
      <c r="D27" s="45"/>
      <c r="E27" s="56">
        <v>1.4</v>
      </c>
      <c r="F27" s="56">
        <v>3.9</v>
      </c>
      <c r="G27" s="56">
        <v>3.2</v>
      </c>
      <c r="H27" s="53">
        <v>4.4000000000000004</v>
      </c>
      <c r="I27" s="53">
        <v>3.4</v>
      </c>
    </row>
    <row r="28" spans="1:9" ht="27" customHeight="1">
      <c r="A28" s="88"/>
      <c r="B28" s="45" t="s">
        <v>144</v>
      </c>
      <c r="C28" s="45"/>
      <c r="D28" s="45"/>
      <c r="E28" s="56">
        <v>97.9</v>
      </c>
      <c r="F28" s="56">
        <v>97.6</v>
      </c>
      <c r="G28" s="56">
        <v>92.8</v>
      </c>
      <c r="H28" s="53">
        <v>97.8</v>
      </c>
      <c r="I28" s="53">
        <v>96.7</v>
      </c>
    </row>
    <row r="29" spans="1:9" ht="27" customHeight="1">
      <c r="A29" s="88"/>
      <c r="B29" s="45" t="s">
        <v>145</v>
      </c>
      <c r="C29" s="45"/>
      <c r="D29" s="45"/>
      <c r="E29" s="56">
        <v>31.9</v>
      </c>
      <c r="F29" s="56">
        <v>28.8</v>
      </c>
      <c r="G29" s="56">
        <v>30.6</v>
      </c>
      <c r="H29" s="53">
        <v>32.200000000000003</v>
      </c>
      <c r="I29" s="53">
        <v>35.4</v>
      </c>
    </row>
    <row r="30" spans="1:9" ht="27" customHeight="1">
      <c r="A30" s="88"/>
      <c r="B30" s="88" t="s">
        <v>146</v>
      </c>
      <c r="C30" s="45" t="s">
        <v>147</v>
      </c>
      <c r="D30" s="45"/>
      <c r="E30" s="56">
        <v>0</v>
      </c>
      <c r="F30" s="56">
        <v>0</v>
      </c>
      <c r="G30" s="56">
        <v>0</v>
      </c>
      <c r="H30" s="53">
        <v>0</v>
      </c>
      <c r="I30" s="53">
        <v>0</v>
      </c>
    </row>
    <row r="31" spans="1:9" ht="27" customHeight="1">
      <c r="A31" s="88"/>
      <c r="B31" s="88"/>
      <c r="C31" s="45" t="s">
        <v>148</v>
      </c>
      <c r="D31" s="45"/>
      <c r="E31" s="56">
        <v>0</v>
      </c>
      <c r="F31" s="56">
        <v>0</v>
      </c>
      <c r="G31" s="56">
        <v>0</v>
      </c>
      <c r="H31" s="53">
        <v>0</v>
      </c>
      <c r="I31" s="53">
        <v>0</v>
      </c>
    </row>
    <row r="32" spans="1:9" ht="27" customHeight="1">
      <c r="A32" s="88"/>
      <c r="B32" s="88"/>
      <c r="C32" s="45" t="s">
        <v>149</v>
      </c>
      <c r="D32" s="45"/>
      <c r="E32" s="56">
        <v>11.7</v>
      </c>
      <c r="F32" s="56">
        <v>11.5</v>
      </c>
      <c r="G32" s="56">
        <v>11.3</v>
      </c>
      <c r="H32" s="53">
        <v>11.4</v>
      </c>
      <c r="I32" s="53">
        <v>11.4</v>
      </c>
    </row>
    <row r="33" spans="1:9" ht="27" customHeight="1">
      <c r="A33" s="88"/>
      <c r="B33" s="88"/>
      <c r="C33" s="45" t="s">
        <v>150</v>
      </c>
      <c r="D33" s="45"/>
      <c r="E33" s="56">
        <v>217.7</v>
      </c>
      <c r="F33" s="56">
        <v>212.1</v>
      </c>
      <c r="G33" s="56">
        <v>195.3</v>
      </c>
      <c r="H33" s="76">
        <v>197.8</v>
      </c>
      <c r="I33" s="76">
        <v>196.2</v>
      </c>
    </row>
    <row r="34" spans="1:9" ht="27" customHeight="1">
      <c r="A34" s="2" t="s">
        <v>248</v>
      </c>
      <c r="E34" s="36"/>
      <c r="F34" s="36"/>
      <c r="G34" s="36"/>
      <c r="H34" s="36"/>
      <c r="I34" s="37"/>
    </row>
    <row r="35" spans="1:9" ht="27" customHeight="1">
      <c r="A35" s="8" t="s">
        <v>110</v>
      </c>
    </row>
    <row r="36" spans="1:9">
      <c r="A36" s="38"/>
    </row>
  </sheetData>
  <mergeCells count="2">
    <mergeCell ref="A7:A33"/>
    <mergeCell ref="B30:B33"/>
  </mergeCells>
  <phoneticPr fontId="16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r:id="rId1"/>
  <headerFooter alignWithMargins="0">
    <oddHeader>&amp;R&amp;"明朝,斜体"&amp;9都道府県－3-2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0"/>
  <sheetViews>
    <sheetView view="pageBreakPreview" zoomScale="85" zoomScaleNormal="100" zoomScaleSheetLayoutView="85" workbookViewId="0">
      <pane xSplit="5" ySplit="7" topLeftCell="F8" activePane="bottomRight" state="frozen"/>
      <selection activeCell="F8" sqref="F8"/>
      <selection pane="topRight" activeCell="F8" sqref="F8"/>
      <selection pane="bottomLeft" activeCell="F8" sqref="F8"/>
      <selection pane="bottomRight" activeCell="F8" sqref="F8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21" width="13.6328125" style="2" customWidth="1"/>
    <col min="22" max="25" width="12" style="2" customWidth="1"/>
    <col min="26" max="16384" width="9" style="2"/>
  </cols>
  <sheetData>
    <row r="1" spans="1:25" ht="34" customHeight="1">
      <c r="A1" s="20" t="s">
        <v>0</v>
      </c>
      <c r="B1" s="11"/>
      <c r="C1" s="11"/>
      <c r="D1" s="39" t="s">
        <v>257</v>
      </c>
      <c r="E1" s="13"/>
      <c r="F1" s="13"/>
      <c r="G1" s="13"/>
    </row>
    <row r="2" spans="1:25" ht="15" customHeight="1"/>
    <row r="3" spans="1:25" ht="15" customHeight="1">
      <c r="A3" s="14" t="s">
        <v>151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6" customHeight="1">
      <c r="A5" s="12" t="s">
        <v>246</v>
      </c>
      <c r="B5" s="12"/>
      <c r="C5" s="12"/>
      <c r="D5" s="12"/>
      <c r="I5" s="15" t="s">
        <v>47</v>
      </c>
      <c r="K5" s="15"/>
      <c r="O5" s="15" t="s">
        <v>47</v>
      </c>
    </row>
    <row r="6" spans="1:25" ht="16" customHeight="1">
      <c r="A6" s="99" t="s">
        <v>48</v>
      </c>
      <c r="B6" s="100"/>
      <c r="C6" s="100"/>
      <c r="D6" s="100"/>
      <c r="E6" s="100"/>
      <c r="F6" s="96" t="s">
        <v>254</v>
      </c>
      <c r="G6" s="94"/>
      <c r="H6" s="96" t="s">
        <v>251</v>
      </c>
      <c r="I6" s="94"/>
      <c r="J6" s="94"/>
      <c r="K6" s="94"/>
      <c r="L6" s="94"/>
      <c r="M6" s="94"/>
      <c r="N6" s="94"/>
      <c r="O6" s="94"/>
    </row>
    <row r="7" spans="1:25" ht="16" customHeight="1">
      <c r="A7" s="100"/>
      <c r="B7" s="100"/>
      <c r="C7" s="100"/>
      <c r="D7" s="100"/>
      <c r="E7" s="100"/>
      <c r="F7" s="49" t="s">
        <v>235</v>
      </c>
      <c r="G7" s="49" t="s">
        <v>236</v>
      </c>
      <c r="H7" s="49" t="s">
        <v>235</v>
      </c>
      <c r="I7" s="49" t="s">
        <v>236</v>
      </c>
      <c r="J7" s="49" t="s">
        <v>235</v>
      </c>
      <c r="K7" s="49" t="s">
        <v>236</v>
      </c>
      <c r="L7" s="49" t="s">
        <v>235</v>
      </c>
      <c r="M7" s="49" t="s">
        <v>236</v>
      </c>
      <c r="N7" s="49" t="s">
        <v>235</v>
      </c>
      <c r="O7" s="49" t="s">
        <v>236</v>
      </c>
    </row>
    <row r="8" spans="1:25" ht="16" customHeight="1">
      <c r="A8" s="97" t="s">
        <v>82</v>
      </c>
      <c r="B8" s="59" t="s">
        <v>49</v>
      </c>
      <c r="C8" s="51"/>
      <c r="D8" s="51"/>
      <c r="E8" s="64" t="s">
        <v>40</v>
      </c>
      <c r="F8" s="84">
        <v>21284</v>
      </c>
      <c r="G8" s="84">
        <v>22095</v>
      </c>
      <c r="H8" s="84">
        <v>387</v>
      </c>
      <c r="I8" s="84">
        <v>417</v>
      </c>
      <c r="J8" s="52"/>
      <c r="K8" s="52"/>
      <c r="L8" s="52"/>
      <c r="M8" s="52"/>
      <c r="N8" s="52"/>
      <c r="O8" s="52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spans="1:25" ht="16" customHeight="1">
      <c r="A9" s="97"/>
      <c r="B9" s="61"/>
      <c r="C9" s="51" t="s">
        <v>50</v>
      </c>
      <c r="D9" s="51"/>
      <c r="E9" s="64" t="s">
        <v>41</v>
      </c>
      <c r="F9" s="84">
        <f>F8-F10</f>
        <v>20109</v>
      </c>
      <c r="G9" s="84">
        <v>22095</v>
      </c>
      <c r="H9" s="84">
        <v>387</v>
      </c>
      <c r="I9" s="84">
        <v>417</v>
      </c>
      <c r="J9" s="52"/>
      <c r="K9" s="52"/>
      <c r="L9" s="52"/>
      <c r="M9" s="52"/>
      <c r="N9" s="52"/>
      <c r="O9" s="52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spans="1:25" ht="16" customHeight="1">
      <c r="A10" s="97"/>
      <c r="B10" s="60"/>
      <c r="C10" s="51" t="s">
        <v>51</v>
      </c>
      <c r="D10" s="51"/>
      <c r="E10" s="64" t="s">
        <v>42</v>
      </c>
      <c r="F10" s="84">
        <v>1175</v>
      </c>
      <c r="G10" s="84">
        <v>0</v>
      </c>
      <c r="H10" s="84">
        <v>0</v>
      </c>
      <c r="I10" s="84">
        <v>0</v>
      </c>
      <c r="J10" s="65"/>
      <c r="K10" s="65"/>
      <c r="L10" s="52"/>
      <c r="M10" s="52"/>
      <c r="N10" s="52"/>
      <c r="O10" s="52"/>
      <c r="P10" s="25"/>
      <c r="Q10" s="25"/>
      <c r="R10" s="25"/>
      <c r="S10" s="25"/>
      <c r="T10" s="25"/>
      <c r="U10" s="25"/>
      <c r="V10" s="25"/>
      <c r="W10" s="25"/>
      <c r="X10" s="25"/>
      <c r="Y10" s="25"/>
    </row>
    <row r="11" spans="1:25" ht="16" customHeight="1">
      <c r="A11" s="97"/>
      <c r="B11" s="59" t="s">
        <v>52</v>
      </c>
      <c r="C11" s="51"/>
      <c r="D11" s="51"/>
      <c r="E11" s="64" t="s">
        <v>43</v>
      </c>
      <c r="F11" s="84">
        <v>20772</v>
      </c>
      <c r="G11" s="84">
        <v>20092</v>
      </c>
      <c r="H11" s="84">
        <v>354</v>
      </c>
      <c r="I11" s="84">
        <v>366</v>
      </c>
      <c r="J11" s="52"/>
      <c r="K11" s="52"/>
      <c r="L11" s="52"/>
      <c r="M11" s="52"/>
      <c r="N11" s="52"/>
      <c r="O11" s="52"/>
      <c r="P11" s="25"/>
      <c r="Q11" s="25"/>
      <c r="R11" s="25"/>
      <c r="S11" s="25"/>
      <c r="T11" s="25"/>
      <c r="U11" s="25"/>
      <c r="V11" s="25"/>
      <c r="W11" s="25"/>
      <c r="X11" s="25"/>
      <c r="Y11" s="25"/>
    </row>
    <row r="12" spans="1:25" ht="16" customHeight="1">
      <c r="A12" s="97"/>
      <c r="B12" s="61"/>
      <c r="C12" s="51" t="s">
        <v>53</v>
      </c>
      <c r="D12" s="51"/>
      <c r="E12" s="64" t="s">
        <v>44</v>
      </c>
      <c r="F12" s="84">
        <v>20772</v>
      </c>
      <c r="G12" s="84">
        <v>20092</v>
      </c>
      <c r="H12" s="84">
        <v>354</v>
      </c>
      <c r="I12" s="84">
        <v>363</v>
      </c>
      <c r="J12" s="52"/>
      <c r="K12" s="52"/>
      <c r="L12" s="52"/>
      <c r="M12" s="52"/>
      <c r="N12" s="52"/>
      <c r="O12" s="52"/>
      <c r="P12" s="25"/>
      <c r="Q12" s="25"/>
      <c r="R12" s="25"/>
      <c r="S12" s="25"/>
      <c r="T12" s="25"/>
      <c r="U12" s="25"/>
      <c r="V12" s="25"/>
      <c r="W12" s="25"/>
      <c r="X12" s="25"/>
      <c r="Y12" s="25"/>
    </row>
    <row r="13" spans="1:25" ht="16" customHeight="1">
      <c r="A13" s="97"/>
      <c r="B13" s="60"/>
      <c r="C13" s="51" t="s">
        <v>54</v>
      </c>
      <c r="D13" s="51"/>
      <c r="E13" s="64" t="s">
        <v>45</v>
      </c>
      <c r="F13" s="84">
        <v>0</v>
      </c>
      <c r="G13" s="84">
        <v>0</v>
      </c>
      <c r="H13" s="84">
        <v>0</v>
      </c>
      <c r="I13" s="65">
        <v>3</v>
      </c>
      <c r="J13" s="65"/>
      <c r="K13" s="65"/>
      <c r="L13" s="52"/>
      <c r="M13" s="52"/>
      <c r="N13" s="52"/>
      <c r="O13" s="52"/>
      <c r="P13" s="25"/>
      <c r="Q13" s="25"/>
      <c r="R13" s="25"/>
      <c r="S13" s="25"/>
      <c r="T13" s="25"/>
      <c r="U13" s="25"/>
      <c r="V13" s="25"/>
      <c r="W13" s="25"/>
      <c r="X13" s="25"/>
      <c r="Y13" s="25"/>
    </row>
    <row r="14" spans="1:25" ht="16" customHeight="1">
      <c r="A14" s="97"/>
      <c r="B14" s="51" t="s">
        <v>55</v>
      </c>
      <c r="C14" s="51"/>
      <c r="D14" s="51"/>
      <c r="E14" s="64" t="s">
        <v>152</v>
      </c>
      <c r="F14" s="52">
        <f t="shared" ref="F14:O15" si="0">F9-F12</f>
        <v>-663</v>
      </c>
      <c r="G14" s="52">
        <f t="shared" si="0"/>
        <v>2003</v>
      </c>
      <c r="H14" s="84">
        <f t="shared" si="0"/>
        <v>33</v>
      </c>
      <c r="I14" s="52">
        <f t="shared" si="0"/>
        <v>54</v>
      </c>
      <c r="J14" s="52">
        <f t="shared" si="0"/>
        <v>0</v>
      </c>
      <c r="K14" s="52">
        <f t="shared" si="0"/>
        <v>0</v>
      </c>
      <c r="L14" s="52">
        <f t="shared" si="0"/>
        <v>0</v>
      </c>
      <c r="M14" s="52">
        <f t="shared" si="0"/>
        <v>0</v>
      </c>
      <c r="N14" s="52">
        <f t="shared" si="0"/>
        <v>0</v>
      </c>
      <c r="O14" s="52">
        <f t="shared" si="0"/>
        <v>0</v>
      </c>
      <c r="P14" s="25"/>
      <c r="Q14" s="25"/>
      <c r="R14" s="25"/>
      <c r="S14" s="25"/>
      <c r="T14" s="25"/>
      <c r="U14" s="25"/>
      <c r="V14" s="25"/>
      <c r="W14" s="25"/>
      <c r="X14" s="25"/>
      <c r="Y14" s="25"/>
    </row>
    <row r="15" spans="1:25" ht="16" customHeight="1">
      <c r="A15" s="97"/>
      <c r="B15" s="51" t="s">
        <v>56</v>
      </c>
      <c r="C15" s="51"/>
      <c r="D15" s="51"/>
      <c r="E15" s="64" t="s">
        <v>153</v>
      </c>
      <c r="F15" s="52">
        <f t="shared" si="0"/>
        <v>1175</v>
      </c>
      <c r="G15" s="52">
        <f t="shared" si="0"/>
        <v>0</v>
      </c>
      <c r="H15" s="84">
        <f t="shared" si="0"/>
        <v>0</v>
      </c>
      <c r="I15" s="52">
        <f t="shared" si="0"/>
        <v>-3</v>
      </c>
      <c r="J15" s="52">
        <f t="shared" si="0"/>
        <v>0</v>
      </c>
      <c r="K15" s="52">
        <f t="shared" si="0"/>
        <v>0</v>
      </c>
      <c r="L15" s="52">
        <f t="shared" si="0"/>
        <v>0</v>
      </c>
      <c r="M15" s="52">
        <f t="shared" si="0"/>
        <v>0</v>
      </c>
      <c r="N15" s="52">
        <f t="shared" si="0"/>
        <v>0</v>
      </c>
      <c r="O15" s="52">
        <f t="shared" si="0"/>
        <v>0</v>
      </c>
      <c r="P15" s="25"/>
      <c r="Q15" s="25"/>
      <c r="R15" s="25"/>
      <c r="S15" s="25"/>
      <c r="T15" s="25"/>
      <c r="U15" s="25"/>
      <c r="V15" s="25"/>
      <c r="W15" s="25"/>
      <c r="X15" s="25"/>
      <c r="Y15" s="25"/>
    </row>
    <row r="16" spans="1:25" ht="16" customHeight="1">
      <c r="A16" s="97"/>
      <c r="B16" s="51" t="s">
        <v>57</v>
      </c>
      <c r="C16" s="51"/>
      <c r="D16" s="51"/>
      <c r="E16" s="64" t="s">
        <v>154</v>
      </c>
      <c r="F16" s="52">
        <f t="shared" ref="F16:O16" si="1">F8-F11</f>
        <v>512</v>
      </c>
      <c r="G16" s="52">
        <f t="shared" si="1"/>
        <v>2003</v>
      </c>
      <c r="H16" s="84">
        <f t="shared" si="1"/>
        <v>33</v>
      </c>
      <c r="I16" s="52">
        <f t="shared" si="1"/>
        <v>51</v>
      </c>
      <c r="J16" s="52">
        <f t="shared" si="1"/>
        <v>0</v>
      </c>
      <c r="K16" s="52">
        <f t="shared" si="1"/>
        <v>0</v>
      </c>
      <c r="L16" s="52">
        <f t="shared" si="1"/>
        <v>0</v>
      </c>
      <c r="M16" s="52">
        <f t="shared" si="1"/>
        <v>0</v>
      </c>
      <c r="N16" s="52">
        <f t="shared" si="1"/>
        <v>0</v>
      </c>
      <c r="O16" s="52">
        <f t="shared" si="1"/>
        <v>0</v>
      </c>
      <c r="P16" s="25"/>
      <c r="Q16" s="25"/>
      <c r="R16" s="25"/>
      <c r="S16" s="25"/>
      <c r="T16" s="25"/>
      <c r="U16" s="25"/>
      <c r="V16" s="25"/>
      <c r="W16" s="25"/>
      <c r="X16" s="25"/>
      <c r="Y16" s="25"/>
    </row>
    <row r="17" spans="1:25" ht="16" customHeight="1">
      <c r="A17" s="97"/>
      <c r="B17" s="51" t="s">
        <v>58</v>
      </c>
      <c r="C17" s="51"/>
      <c r="D17" s="51"/>
      <c r="E17" s="49"/>
      <c r="F17" s="65">
        <v>4173</v>
      </c>
      <c r="G17" s="65">
        <v>4064</v>
      </c>
      <c r="H17" s="65"/>
      <c r="I17" s="65">
        <v>0</v>
      </c>
      <c r="J17" s="52"/>
      <c r="K17" s="52"/>
      <c r="L17" s="52"/>
      <c r="M17" s="52"/>
      <c r="N17" s="65"/>
      <c r="O17" s="66"/>
      <c r="P17" s="25"/>
      <c r="Q17" s="25"/>
      <c r="R17" s="25"/>
      <c r="S17" s="25"/>
      <c r="T17" s="25"/>
      <c r="U17" s="25"/>
      <c r="V17" s="25"/>
      <c r="W17" s="25"/>
      <c r="X17" s="25"/>
      <c r="Y17" s="25"/>
    </row>
    <row r="18" spans="1:25" ht="16" customHeight="1">
      <c r="A18" s="97"/>
      <c r="B18" s="51" t="s">
        <v>59</v>
      </c>
      <c r="C18" s="51"/>
      <c r="D18" s="51"/>
      <c r="E18" s="49"/>
      <c r="F18" s="66">
        <v>0</v>
      </c>
      <c r="G18" s="66">
        <v>0</v>
      </c>
      <c r="H18" s="66"/>
      <c r="I18" s="66">
        <v>0</v>
      </c>
      <c r="J18" s="66"/>
      <c r="K18" s="66"/>
      <c r="L18" s="66"/>
      <c r="M18" s="66"/>
      <c r="N18" s="66"/>
      <c r="O18" s="66"/>
      <c r="P18" s="25"/>
      <c r="Q18" s="25"/>
      <c r="R18" s="25"/>
      <c r="S18" s="25"/>
      <c r="T18" s="25"/>
      <c r="U18" s="25"/>
      <c r="V18" s="25"/>
      <c r="W18" s="25"/>
      <c r="X18" s="25"/>
      <c r="Y18" s="25"/>
    </row>
    <row r="19" spans="1:25" ht="16" customHeight="1">
      <c r="A19" s="97" t="s">
        <v>83</v>
      </c>
      <c r="B19" s="59" t="s">
        <v>60</v>
      </c>
      <c r="C19" s="51"/>
      <c r="D19" s="51"/>
      <c r="E19" s="64"/>
      <c r="F19" s="84">
        <v>6771</v>
      </c>
      <c r="G19" s="84">
        <v>5579</v>
      </c>
      <c r="H19" s="84">
        <v>0</v>
      </c>
      <c r="I19" s="84">
        <v>0</v>
      </c>
      <c r="J19" s="52"/>
      <c r="K19" s="52"/>
      <c r="L19" s="52"/>
      <c r="M19" s="52"/>
      <c r="N19" s="52"/>
      <c r="O19" s="52"/>
      <c r="P19" s="25"/>
      <c r="Q19" s="25"/>
      <c r="R19" s="25"/>
      <c r="S19" s="25"/>
      <c r="T19" s="25"/>
      <c r="U19" s="25"/>
      <c r="V19" s="25"/>
      <c r="W19" s="25"/>
      <c r="X19" s="25"/>
      <c r="Y19" s="25"/>
    </row>
    <row r="20" spans="1:25" ht="16" customHeight="1">
      <c r="A20" s="97"/>
      <c r="B20" s="60"/>
      <c r="C20" s="51" t="s">
        <v>61</v>
      </c>
      <c r="D20" s="51"/>
      <c r="E20" s="64"/>
      <c r="F20" s="84">
        <v>4634</v>
      </c>
      <c r="G20" s="84">
        <v>3393</v>
      </c>
      <c r="H20" s="84">
        <v>0</v>
      </c>
      <c r="I20" s="84">
        <v>0</v>
      </c>
      <c r="J20" s="52"/>
      <c r="K20" s="65"/>
      <c r="L20" s="52"/>
      <c r="M20" s="52"/>
      <c r="N20" s="52"/>
      <c r="O20" s="52"/>
      <c r="P20" s="25"/>
      <c r="Q20" s="25"/>
      <c r="R20" s="25"/>
      <c r="S20" s="25"/>
      <c r="T20" s="25"/>
      <c r="U20" s="25"/>
      <c r="V20" s="25"/>
      <c r="W20" s="25"/>
      <c r="X20" s="25"/>
      <c r="Y20" s="25"/>
    </row>
    <row r="21" spans="1:25" ht="16" customHeight="1">
      <c r="A21" s="97"/>
      <c r="B21" s="77" t="s">
        <v>62</v>
      </c>
      <c r="C21" s="51"/>
      <c r="D21" s="51"/>
      <c r="E21" s="64" t="s">
        <v>155</v>
      </c>
      <c r="F21" s="84">
        <v>6771</v>
      </c>
      <c r="G21" s="84">
        <v>5579</v>
      </c>
      <c r="H21" s="84">
        <v>0</v>
      </c>
      <c r="I21" s="84">
        <v>0</v>
      </c>
      <c r="J21" s="52"/>
      <c r="K21" s="52"/>
      <c r="L21" s="52"/>
      <c r="M21" s="52"/>
      <c r="N21" s="52"/>
      <c r="O21" s="52"/>
      <c r="P21" s="25"/>
      <c r="Q21" s="25"/>
      <c r="R21" s="25"/>
      <c r="S21" s="25"/>
      <c r="T21" s="25"/>
      <c r="U21" s="25"/>
      <c r="V21" s="25"/>
      <c r="W21" s="25"/>
      <c r="X21" s="25"/>
      <c r="Y21" s="25"/>
    </row>
    <row r="22" spans="1:25" ht="16" customHeight="1">
      <c r="A22" s="97"/>
      <c r="B22" s="59" t="s">
        <v>63</v>
      </c>
      <c r="C22" s="51"/>
      <c r="D22" s="51"/>
      <c r="E22" s="64" t="s">
        <v>156</v>
      </c>
      <c r="F22" s="84">
        <v>7234</v>
      </c>
      <c r="G22" s="84">
        <v>6033</v>
      </c>
      <c r="H22" s="84">
        <v>184</v>
      </c>
      <c r="I22" s="84">
        <v>124</v>
      </c>
      <c r="J22" s="52"/>
      <c r="K22" s="52"/>
      <c r="L22" s="52"/>
      <c r="M22" s="52"/>
      <c r="N22" s="52"/>
      <c r="O22" s="52"/>
      <c r="P22" s="25"/>
      <c r="Q22" s="25"/>
      <c r="R22" s="25"/>
      <c r="S22" s="25"/>
      <c r="T22" s="25"/>
      <c r="U22" s="25"/>
      <c r="V22" s="25"/>
      <c r="W22" s="25"/>
      <c r="X22" s="25"/>
      <c r="Y22" s="25"/>
    </row>
    <row r="23" spans="1:25" ht="16" customHeight="1">
      <c r="A23" s="97"/>
      <c r="B23" s="60" t="s">
        <v>64</v>
      </c>
      <c r="C23" s="51" t="s">
        <v>65</v>
      </c>
      <c r="D23" s="51"/>
      <c r="E23" s="64"/>
      <c r="F23" s="84">
        <v>570</v>
      </c>
      <c r="G23" s="84">
        <v>573</v>
      </c>
      <c r="H23" s="84">
        <v>167</v>
      </c>
      <c r="I23" s="84">
        <v>109</v>
      </c>
      <c r="J23" s="52"/>
      <c r="K23" s="52"/>
      <c r="L23" s="52"/>
      <c r="M23" s="52"/>
      <c r="N23" s="52"/>
      <c r="O23" s="52"/>
      <c r="P23" s="25"/>
      <c r="Q23" s="25"/>
      <c r="R23" s="25"/>
      <c r="S23" s="25"/>
      <c r="T23" s="25"/>
      <c r="U23" s="25"/>
      <c r="V23" s="25"/>
      <c r="W23" s="25"/>
      <c r="X23" s="25"/>
      <c r="Y23" s="25"/>
    </row>
    <row r="24" spans="1:25" ht="16" customHeight="1">
      <c r="A24" s="97"/>
      <c r="B24" s="51" t="s">
        <v>157</v>
      </c>
      <c r="C24" s="51"/>
      <c r="D24" s="51"/>
      <c r="E24" s="64" t="s">
        <v>158</v>
      </c>
      <c r="F24" s="52">
        <f t="shared" ref="F24:O24" si="2">F21-F22</f>
        <v>-463</v>
      </c>
      <c r="G24" s="52">
        <f t="shared" si="2"/>
        <v>-454</v>
      </c>
      <c r="H24" s="84">
        <f t="shared" si="2"/>
        <v>-184</v>
      </c>
      <c r="I24" s="52">
        <f t="shared" si="2"/>
        <v>-124</v>
      </c>
      <c r="J24" s="52">
        <f t="shared" si="2"/>
        <v>0</v>
      </c>
      <c r="K24" s="52">
        <f t="shared" si="2"/>
        <v>0</v>
      </c>
      <c r="L24" s="52">
        <f t="shared" si="2"/>
        <v>0</v>
      </c>
      <c r="M24" s="52">
        <f t="shared" si="2"/>
        <v>0</v>
      </c>
      <c r="N24" s="52">
        <f t="shared" si="2"/>
        <v>0</v>
      </c>
      <c r="O24" s="52">
        <f t="shared" si="2"/>
        <v>0</v>
      </c>
      <c r="P24" s="25"/>
      <c r="Q24" s="25"/>
      <c r="R24" s="25"/>
      <c r="S24" s="25"/>
      <c r="T24" s="25"/>
      <c r="U24" s="25"/>
      <c r="V24" s="25"/>
      <c r="W24" s="25"/>
      <c r="X24" s="25"/>
      <c r="Y24" s="25"/>
    </row>
    <row r="25" spans="1:25" ht="16" customHeight="1">
      <c r="A25" s="97"/>
      <c r="B25" s="59" t="s">
        <v>66</v>
      </c>
      <c r="C25" s="59"/>
      <c r="D25" s="59"/>
      <c r="E25" s="101" t="s">
        <v>159</v>
      </c>
      <c r="F25" s="92">
        <v>463</v>
      </c>
      <c r="G25" s="92">
        <v>454</v>
      </c>
      <c r="H25" s="92">
        <v>184</v>
      </c>
      <c r="I25" s="92">
        <v>124</v>
      </c>
      <c r="J25" s="92"/>
      <c r="K25" s="92"/>
      <c r="L25" s="92"/>
      <c r="M25" s="92"/>
      <c r="N25" s="92"/>
      <c r="O25" s="92"/>
      <c r="P25" s="25"/>
      <c r="Q25" s="25"/>
      <c r="R25" s="25"/>
      <c r="S25" s="25"/>
      <c r="T25" s="25"/>
      <c r="U25" s="25"/>
      <c r="V25" s="25"/>
      <c r="W25" s="25"/>
      <c r="X25" s="25"/>
      <c r="Y25" s="25"/>
    </row>
    <row r="26" spans="1:25" ht="16" customHeight="1">
      <c r="A26" s="97"/>
      <c r="B26" s="77" t="s">
        <v>67</v>
      </c>
      <c r="C26" s="77"/>
      <c r="D26" s="77"/>
      <c r="E26" s="102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25"/>
      <c r="Q26" s="25"/>
      <c r="R26" s="25"/>
      <c r="S26" s="25"/>
      <c r="T26" s="25"/>
      <c r="U26" s="25"/>
      <c r="V26" s="25"/>
      <c r="W26" s="25"/>
      <c r="X26" s="25"/>
      <c r="Y26" s="25"/>
    </row>
    <row r="27" spans="1:25" ht="16" customHeight="1">
      <c r="A27" s="97"/>
      <c r="B27" s="51" t="s">
        <v>160</v>
      </c>
      <c r="C27" s="51"/>
      <c r="D27" s="51"/>
      <c r="E27" s="64" t="s">
        <v>161</v>
      </c>
      <c r="F27" s="52">
        <f t="shared" ref="F27:O27" si="3">F24+F25</f>
        <v>0</v>
      </c>
      <c r="G27" s="52">
        <f t="shared" si="3"/>
        <v>0</v>
      </c>
      <c r="H27" s="84">
        <f t="shared" si="3"/>
        <v>0</v>
      </c>
      <c r="I27" s="52">
        <f t="shared" si="3"/>
        <v>0</v>
      </c>
      <c r="J27" s="52">
        <f t="shared" si="3"/>
        <v>0</v>
      </c>
      <c r="K27" s="52">
        <f t="shared" si="3"/>
        <v>0</v>
      </c>
      <c r="L27" s="52">
        <f t="shared" si="3"/>
        <v>0</v>
      </c>
      <c r="M27" s="52">
        <f t="shared" si="3"/>
        <v>0</v>
      </c>
      <c r="N27" s="52">
        <f t="shared" si="3"/>
        <v>0</v>
      </c>
      <c r="O27" s="52">
        <f t="shared" si="3"/>
        <v>0</v>
      </c>
      <c r="P27" s="25"/>
      <c r="Q27" s="25"/>
      <c r="R27" s="25"/>
      <c r="S27" s="25"/>
      <c r="T27" s="25"/>
      <c r="U27" s="25"/>
      <c r="V27" s="25"/>
      <c r="W27" s="25"/>
      <c r="X27" s="25"/>
      <c r="Y27" s="25"/>
    </row>
    <row r="28" spans="1:25" ht="16" customHeight="1">
      <c r="A28" s="8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</row>
    <row r="29" spans="1:25" ht="16" customHeight="1">
      <c r="A29" s="12"/>
      <c r="F29" s="25"/>
      <c r="G29" s="25"/>
      <c r="H29" s="25"/>
      <c r="I29" s="15" t="s">
        <v>47</v>
      </c>
      <c r="J29" s="26"/>
      <c r="K29" s="26"/>
      <c r="L29" s="25"/>
      <c r="M29" s="25"/>
      <c r="N29" s="25"/>
      <c r="O29" s="26" t="s">
        <v>162</v>
      </c>
      <c r="P29" s="25"/>
      <c r="Q29" s="25"/>
      <c r="R29" s="25"/>
      <c r="S29" s="25"/>
      <c r="T29" s="25"/>
      <c r="U29" s="25"/>
      <c r="V29" s="25"/>
      <c r="W29" s="25"/>
      <c r="X29" s="25"/>
      <c r="Y29" s="26"/>
    </row>
    <row r="30" spans="1:25" ht="16" customHeight="1">
      <c r="A30" s="100" t="s">
        <v>68</v>
      </c>
      <c r="B30" s="100"/>
      <c r="C30" s="100"/>
      <c r="D30" s="100"/>
      <c r="E30" s="100"/>
      <c r="F30" s="95" t="s">
        <v>252</v>
      </c>
      <c r="G30" s="95"/>
      <c r="H30" s="95" t="s">
        <v>253</v>
      </c>
      <c r="I30" s="95"/>
      <c r="J30" s="95"/>
      <c r="K30" s="95"/>
      <c r="L30" s="95"/>
      <c r="M30" s="95"/>
      <c r="N30" s="95"/>
      <c r="O30" s="95"/>
      <c r="P30" s="27"/>
      <c r="Q30" s="25"/>
      <c r="R30" s="27"/>
      <c r="S30" s="25"/>
      <c r="T30" s="27"/>
      <c r="U30" s="25"/>
      <c r="V30" s="27"/>
      <c r="W30" s="25"/>
      <c r="X30" s="27"/>
      <c r="Y30" s="25"/>
    </row>
    <row r="31" spans="1:25" ht="16" customHeight="1">
      <c r="A31" s="100"/>
      <c r="B31" s="100"/>
      <c r="C31" s="100"/>
      <c r="D31" s="100"/>
      <c r="E31" s="100"/>
      <c r="F31" s="49" t="s">
        <v>235</v>
      </c>
      <c r="G31" s="49" t="s">
        <v>236</v>
      </c>
      <c r="H31" s="49" t="s">
        <v>235</v>
      </c>
      <c r="I31" s="49" t="s">
        <v>236</v>
      </c>
      <c r="J31" s="49" t="s">
        <v>235</v>
      </c>
      <c r="K31" s="49" t="s">
        <v>236</v>
      </c>
      <c r="L31" s="49" t="s">
        <v>235</v>
      </c>
      <c r="M31" s="49" t="s">
        <v>236</v>
      </c>
      <c r="N31" s="49" t="s">
        <v>235</v>
      </c>
      <c r="O31" s="49" t="s">
        <v>236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</row>
    <row r="32" spans="1:25" ht="16" customHeight="1">
      <c r="A32" s="97" t="s">
        <v>84</v>
      </c>
      <c r="B32" s="59" t="s">
        <v>49</v>
      </c>
      <c r="C32" s="51"/>
      <c r="D32" s="51"/>
      <c r="E32" s="64" t="s">
        <v>40</v>
      </c>
      <c r="F32" s="84">
        <v>2734</v>
      </c>
      <c r="G32" s="84">
        <v>2460</v>
      </c>
      <c r="H32" s="84">
        <v>29</v>
      </c>
      <c r="I32" s="84">
        <v>2</v>
      </c>
      <c r="J32" s="52"/>
      <c r="K32" s="52"/>
      <c r="L32" s="52"/>
      <c r="M32" s="52"/>
      <c r="N32" s="52"/>
      <c r="O32" s="52"/>
      <c r="P32" s="29"/>
      <c r="Q32" s="29"/>
      <c r="R32" s="29"/>
      <c r="S32" s="29"/>
      <c r="T32" s="30"/>
      <c r="U32" s="30"/>
      <c r="V32" s="29"/>
      <c r="W32" s="29"/>
      <c r="X32" s="30"/>
      <c r="Y32" s="30"/>
    </row>
    <row r="33" spans="1:25" ht="16" customHeight="1">
      <c r="A33" s="103"/>
      <c r="B33" s="61"/>
      <c r="C33" s="59" t="s">
        <v>69</v>
      </c>
      <c r="D33" s="51"/>
      <c r="E33" s="64"/>
      <c r="F33" s="84">
        <v>2594</v>
      </c>
      <c r="G33" s="84">
        <v>2256</v>
      </c>
      <c r="H33" s="84">
        <v>26</v>
      </c>
      <c r="I33" s="84">
        <v>0</v>
      </c>
      <c r="J33" s="52"/>
      <c r="K33" s="52"/>
      <c r="L33" s="52"/>
      <c r="M33" s="52"/>
      <c r="N33" s="52"/>
      <c r="O33" s="52"/>
      <c r="P33" s="29"/>
      <c r="Q33" s="29"/>
      <c r="R33" s="29"/>
      <c r="S33" s="29"/>
      <c r="T33" s="30"/>
      <c r="U33" s="30"/>
      <c r="V33" s="29"/>
      <c r="W33" s="29"/>
      <c r="X33" s="30"/>
      <c r="Y33" s="30"/>
    </row>
    <row r="34" spans="1:25" ht="16" customHeight="1">
      <c r="A34" s="103"/>
      <c r="B34" s="61"/>
      <c r="C34" s="60"/>
      <c r="D34" s="51" t="s">
        <v>70</v>
      </c>
      <c r="E34" s="64"/>
      <c r="F34" s="84">
        <v>2594</v>
      </c>
      <c r="G34" s="84">
        <v>2256</v>
      </c>
      <c r="H34" s="84">
        <v>26</v>
      </c>
      <c r="I34" s="84">
        <v>0</v>
      </c>
      <c r="J34" s="52"/>
      <c r="K34" s="52"/>
      <c r="L34" s="52"/>
      <c r="M34" s="52"/>
      <c r="N34" s="52"/>
      <c r="O34" s="52"/>
      <c r="P34" s="29"/>
      <c r="Q34" s="29"/>
      <c r="R34" s="29"/>
      <c r="S34" s="29"/>
      <c r="T34" s="30"/>
      <c r="U34" s="30"/>
      <c r="V34" s="29"/>
      <c r="W34" s="29"/>
      <c r="X34" s="30"/>
      <c r="Y34" s="30"/>
    </row>
    <row r="35" spans="1:25" ht="16" customHeight="1">
      <c r="A35" s="103"/>
      <c r="B35" s="60"/>
      <c r="C35" s="77" t="s">
        <v>71</v>
      </c>
      <c r="D35" s="51"/>
      <c r="E35" s="64"/>
      <c r="F35" s="84">
        <v>140</v>
      </c>
      <c r="G35" s="84">
        <v>204</v>
      </c>
      <c r="H35" s="84">
        <v>3</v>
      </c>
      <c r="I35" s="84">
        <v>2</v>
      </c>
      <c r="J35" s="66"/>
      <c r="K35" s="66"/>
      <c r="L35" s="52"/>
      <c r="M35" s="52"/>
      <c r="N35" s="52"/>
      <c r="O35" s="52"/>
      <c r="P35" s="29"/>
      <c r="Q35" s="29"/>
      <c r="R35" s="29"/>
      <c r="S35" s="29"/>
      <c r="T35" s="30"/>
      <c r="U35" s="30"/>
      <c r="V35" s="29"/>
      <c r="W35" s="29"/>
      <c r="X35" s="30"/>
      <c r="Y35" s="30"/>
    </row>
    <row r="36" spans="1:25" ht="16" customHeight="1">
      <c r="A36" s="103"/>
      <c r="B36" s="59" t="s">
        <v>52</v>
      </c>
      <c r="C36" s="51"/>
      <c r="D36" s="51"/>
      <c r="E36" s="64" t="s">
        <v>41</v>
      </c>
      <c r="F36" s="84">
        <v>1036</v>
      </c>
      <c r="G36" s="84">
        <v>888</v>
      </c>
      <c r="H36" s="84">
        <v>3</v>
      </c>
      <c r="I36" s="84">
        <v>2</v>
      </c>
      <c r="J36" s="52"/>
      <c r="K36" s="52"/>
      <c r="L36" s="52"/>
      <c r="M36" s="52"/>
      <c r="N36" s="52"/>
      <c r="O36" s="52"/>
      <c r="P36" s="29"/>
      <c r="Q36" s="29"/>
      <c r="R36" s="29"/>
      <c r="S36" s="29"/>
      <c r="T36" s="29"/>
      <c r="U36" s="29"/>
      <c r="V36" s="29"/>
      <c r="W36" s="29"/>
      <c r="X36" s="30"/>
      <c r="Y36" s="30"/>
    </row>
    <row r="37" spans="1:25" ht="16" customHeight="1">
      <c r="A37" s="103"/>
      <c r="B37" s="61"/>
      <c r="C37" s="51" t="s">
        <v>72</v>
      </c>
      <c r="D37" s="51"/>
      <c r="E37" s="64"/>
      <c r="F37" s="84">
        <v>946</v>
      </c>
      <c r="G37" s="84">
        <v>806</v>
      </c>
      <c r="H37" s="84">
        <v>0</v>
      </c>
      <c r="I37" s="84">
        <v>0</v>
      </c>
      <c r="J37" s="52"/>
      <c r="K37" s="52"/>
      <c r="L37" s="52"/>
      <c r="M37" s="52"/>
      <c r="N37" s="52"/>
      <c r="O37" s="52"/>
      <c r="P37" s="29"/>
      <c r="Q37" s="29"/>
      <c r="R37" s="29"/>
      <c r="S37" s="29"/>
      <c r="T37" s="29"/>
      <c r="U37" s="29"/>
      <c r="V37" s="29"/>
      <c r="W37" s="29"/>
      <c r="X37" s="30"/>
      <c r="Y37" s="30"/>
    </row>
    <row r="38" spans="1:25" ht="16" customHeight="1">
      <c r="A38" s="103"/>
      <c r="B38" s="60"/>
      <c r="C38" s="51" t="s">
        <v>73</v>
      </c>
      <c r="D38" s="51"/>
      <c r="E38" s="64"/>
      <c r="F38" s="84">
        <v>90</v>
      </c>
      <c r="G38" s="84">
        <v>82</v>
      </c>
      <c r="H38" s="84">
        <v>3</v>
      </c>
      <c r="I38" s="84">
        <v>2</v>
      </c>
      <c r="J38" s="52"/>
      <c r="K38" s="66"/>
      <c r="L38" s="52"/>
      <c r="M38" s="52"/>
      <c r="N38" s="52"/>
      <c r="O38" s="52"/>
      <c r="P38" s="29"/>
      <c r="Q38" s="29"/>
      <c r="R38" s="30"/>
      <c r="S38" s="30"/>
      <c r="T38" s="29"/>
      <c r="U38" s="29"/>
      <c r="V38" s="29"/>
      <c r="W38" s="29"/>
      <c r="X38" s="30"/>
      <c r="Y38" s="30"/>
    </row>
    <row r="39" spans="1:25" ht="16" customHeight="1">
      <c r="A39" s="103"/>
      <c r="B39" s="45" t="s">
        <v>74</v>
      </c>
      <c r="C39" s="45"/>
      <c r="D39" s="45"/>
      <c r="E39" s="64" t="s">
        <v>163</v>
      </c>
      <c r="F39" s="84">
        <f t="shared" ref="F39" si="4">F32-F36</f>
        <v>1698</v>
      </c>
      <c r="G39" s="52">
        <f t="shared" ref="G39:O39" si="5">G32-G36</f>
        <v>1572</v>
      </c>
      <c r="H39" s="84">
        <f t="shared" si="5"/>
        <v>26</v>
      </c>
      <c r="I39" s="52">
        <f t="shared" si="5"/>
        <v>0</v>
      </c>
      <c r="J39" s="52">
        <f t="shared" si="5"/>
        <v>0</v>
      </c>
      <c r="K39" s="52">
        <f t="shared" si="5"/>
        <v>0</v>
      </c>
      <c r="L39" s="52">
        <f t="shared" si="5"/>
        <v>0</v>
      </c>
      <c r="M39" s="52">
        <f t="shared" si="5"/>
        <v>0</v>
      </c>
      <c r="N39" s="52">
        <f t="shared" si="5"/>
        <v>0</v>
      </c>
      <c r="O39" s="52">
        <f t="shared" si="5"/>
        <v>0</v>
      </c>
      <c r="P39" s="29"/>
      <c r="Q39" s="29"/>
      <c r="R39" s="29"/>
      <c r="S39" s="29"/>
      <c r="T39" s="29"/>
      <c r="U39" s="29"/>
      <c r="V39" s="29"/>
      <c r="W39" s="29"/>
      <c r="X39" s="30"/>
      <c r="Y39" s="30"/>
    </row>
    <row r="40" spans="1:25" ht="16" customHeight="1">
      <c r="A40" s="97" t="s">
        <v>85</v>
      </c>
      <c r="B40" s="59" t="s">
        <v>75</v>
      </c>
      <c r="C40" s="51"/>
      <c r="D40" s="51"/>
      <c r="E40" s="64" t="s">
        <v>43</v>
      </c>
      <c r="F40" s="84">
        <v>4201</v>
      </c>
      <c r="G40" s="84">
        <v>3378</v>
      </c>
      <c r="H40" s="84">
        <v>425</v>
      </c>
      <c r="I40" s="84">
        <v>157</v>
      </c>
      <c r="J40" s="52"/>
      <c r="K40" s="52"/>
      <c r="L40" s="52"/>
      <c r="M40" s="52"/>
      <c r="N40" s="52"/>
      <c r="O40" s="52"/>
      <c r="P40" s="29"/>
      <c r="Q40" s="29"/>
      <c r="R40" s="29"/>
      <c r="S40" s="29"/>
      <c r="T40" s="30"/>
      <c r="U40" s="30"/>
      <c r="V40" s="30"/>
      <c r="W40" s="30"/>
      <c r="X40" s="29"/>
      <c r="Y40" s="29"/>
    </row>
    <row r="41" spans="1:25" ht="16" customHeight="1">
      <c r="A41" s="98"/>
      <c r="B41" s="60"/>
      <c r="C41" s="51" t="s">
        <v>76</v>
      </c>
      <c r="D41" s="51"/>
      <c r="E41" s="64"/>
      <c r="F41" s="66">
        <v>4108</v>
      </c>
      <c r="G41" s="66">
        <v>3349</v>
      </c>
      <c r="H41" s="66">
        <v>425</v>
      </c>
      <c r="I41" s="66">
        <v>157</v>
      </c>
      <c r="J41" s="52"/>
      <c r="K41" s="52"/>
      <c r="L41" s="52"/>
      <c r="M41" s="52"/>
      <c r="N41" s="52"/>
      <c r="O41" s="52"/>
      <c r="P41" s="30"/>
      <c r="Q41" s="30"/>
      <c r="R41" s="30"/>
      <c r="S41" s="30"/>
      <c r="T41" s="30"/>
      <c r="U41" s="30"/>
      <c r="V41" s="30"/>
      <c r="W41" s="30"/>
      <c r="X41" s="29"/>
      <c r="Y41" s="29"/>
    </row>
    <row r="42" spans="1:25" ht="16" customHeight="1">
      <c r="A42" s="98"/>
      <c r="B42" s="59" t="s">
        <v>63</v>
      </c>
      <c r="C42" s="51"/>
      <c r="D42" s="51"/>
      <c r="E42" s="64" t="s">
        <v>44</v>
      </c>
      <c r="F42" s="84">
        <v>5539</v>
      </c>
      <c r="G42" s="84">
        <v>4906</v>
      </c>
      <c r="H42" s="84">
        <v>451</v>
      </c>
      <c r="I42" s="84">
        <v>157</v>
      </c>
      <c r="J42" s="52"/>
      <c r="K42" s="52"/>
      <c r="L42" s="52"/>
      <c r="M42" s="52"/>
      <c r="N42" s="52"/>
      <c r="O42" s="52"/>
      <c r="P42" s="29"/>
      <c r="Q42" s="29"/>
      <c r="R42" s="29"/>
      <c r="S42" s="29"/>
      <c r="T42" s="30"/>
      <c r="U42" s="30"/>
      <c r="V42" s="29"/>
      <c r="W42" s="29"/>
      <c r="X42" s="29"/>
      <c r="Y42" s="29"/>
    </row>
    <row r="43" spans="1:25" ht="16" customHeight="1">
      <c r="A43" s="98"/>
      <c r="B43" s="60"/>
      <c r="C43" s="51" t="s">
        <v>77</v>
      </c>
      <c r="D43" s="51"/>
      <c r="E43" s="64"/>
      <c r="F43" s="84">
        <v>4400</v>
      </c>
      <c r="G43" s="84">
        <v>3815</v>
      </c>
      <c r="H43" s="84">
        <v>26</v>
      </c>
      <c r="I43" s="84">
        <v>0</v>
      </c>
      <c r="J43" s="66"/>
      <c r="K43" s="66"/>
      <c r="L43" s="52"/>
      <c r="M43" s="52"/>
      <c r="N43" s="52"/>
      <c r="O43" s="52"/>
      <c r="P43" s="29"/>
      <c r="Q43" s="29"/>
      <c r="R43" s="30"/>
      <c r="S43" s="29"/>
      <c r="T43" s="30"/>
      <c r="U43" s="30"/>
      <c r="V43" s="29"/>
      <c r="W43" s="29"/>
      <c r="X43" s="30"/>
      <c r="Y43" s="30"/>
    </row>
    <row r="44" spans="1:25" ht="16" customHeight="1">
      <c r="A44" s="98"/>
      <c r="B44" s="51" t="s">
        <v>74</v>
      </c>
      <c r="C44" s="51"/>
      <c r="D44" s="51"/>
      <c r="E44" s="64" t="s">
        <v>164</v>
      </c>
      <c r="F44" s="66">
        <f t="shared" ref="F44" si="6">F40-F42</f>
        <v>-1338</v>
      </c>
      <c r="G44" s="66">
        <f t="shared" ref="G44:O44" si="7">G40-G42</f>
        <v>-1528</v>
      </c>
      <c r="H44" s="66">
        <f t="shared" si="7"/>
        <v>-26</v>
      </c>
      <c r="I44" s="66">
        <f t="shared" si="7"/>
        <v>0</v>
      </c>
      <c r="J44" s="66">
        <f t="shared" si="7"/>
        <v>0</v>
      </c>
      <c r="K44" s="66">
        <f t="shared" si="7"/>
        <v>0</v>
      </c>
      <c r="L44" s="66">
        <f t="shared" si="7"/>
        <v>0</v>
      </c>
      <c r="M44" s="66">
        <f t="shared" si="7"/>
        <v>0</v>
      </c>
      <c r="N44" s="66">
        <f t="shared" si="7"/>
        <v>0</v>
      </c>
      <c r="O44" s="66">
        <f t="shared" si="7"/>
        <v>0</v>
      </c>
      <c r="P44" s="30"/>
      <c r="Q44" s="30"/>
      <c r="R44" s="29"/>
      <c r="S44" s="29"/>
      <c r="T44" s="30"/>
      <c r="U44" s="30"/>
      <c r="V44" s="29"/>
      <c r="W44" s="29"/>
      <c r="X44" s="29"/>
      <c r="Y44" s="29"/>
    </row>
    <row r="45" spans="1:25" ht="16" customHeight="1">
      <c r="A45" s="97" t="s">
        <v>86</v>
      </c>
      <c r="B45" s="45" t="s">
        <v>78</v>
      </c>
      <c r="C45" s="45"/>
      <c r="D45" s="45"/>
      <c r="E45" s="64" t="s">
        <v>165</v>
      </c>
      <c r="F45" s="84">
        <f t="shared" ref="F45" si="8">F39+F44</f>
        <v>360</v>
      </c>
      <c r="G45" s="52">
        <f t="shared" ref="G45:O45" si="9">G39+G44</f>
        <v>44</v>
      </c>
      <c r="H45" s="84">
        <f t="shared" si="9"/>
        <v>0</v>
      </c>
      <c r="I45" s="52">
        <f t="shared" si="9"/>
        <v>0</v>
      </c>
      <c r="J45" s="52">
        <f t="shared" si="9"/>
        <v>0</v>
      </c>
      <c r="K45" s="52">
        <f t="shared" si="9"/>
        <v>0</v>
      </c>
      <c r="L45" s="52">
        <f t="shared" si="9"/>
        <v>0</v>
      </c>
      <c r="M45" s="52">
        <f t="shared" si="9"/>
        <v>0</v>
      </c>
      <c r="N45" s="52">
        <f t="shared" si="9"/>
        <v>0</v>
      </c>
      <c r="O45" s="52">
        <f t="shared" si="9"/>
        <v>0</v>
      </c>
      <c r="P45" s="29"/>
      <c r="Q45" s="29"/>
      <c r="R45" s="29"/>
      <c r="S45" s="29"/>
      <c r="T45" s="29"/>
      <c r="U45" s="29"/>
      <c r="V45" s="29"/>
      <c r="W45" s="29"/>
      <c r="X45" s="29"/>
      <c r="Y45" s="29"/>
    </row>
    <row r="46" spans="1:25" ht="16" customHeight="1">
      <c r="A46" s="98"/>
      <c r="B46" s="51" t="s">
        <v>79</v>
      </c>
      <c r="C46" s="51"/>
      <c r="D46" s="51"/>
      <c r="E46" s="51"/>
      <c r="F46" s="66">
        <v>0</v>
      </c>
      <c r="G46" s="66">
        <v>0</v>
      </c>
      <c r="H46" s="66">
        <v>0</v>
      </c>
      <c r="I46" s="66">
        <v>0</v>
      </c>
      <c r="J46" s="66"/>
      <c r="K46" s="66"/>
      <c r="L46" s="52"/>
      <c r="M46" s="52"/>
      <c r="N46" s="66"/>
      <c r="O46" s="66"/>
      <c r="P46" s="30"/>
      <c r="Q46" s="30"/>
      <c r="R46" s="30"/>
      <c r="S46" s="30"/>
      <c r="T46" s="30"/>
      <c r="U46" s="30"/>
      <c r="V46" s="30"/>
      <c r="W46" s="30"/>
      <c r="X46" s="30"/>
      <c r="Y46" s="30"/>
    </row>
    <row r="47" spans="1:25" ht="16" customHeight="1">
      <c r="A47" s="98"/>
      <c r="B47" s="51" t="s">
        <v>80</v>
      </c>
      <c r="C47" s="51"/>
      <c r="D47" s="51"/>
      <c r="E47" s="51"/>
      <c r="F47" s="84">
        <v>881</v>
      </c>
      <c r="G47" s="84">
        <v>520</v>
      </c>
      <c r="H47" s="84">
        <v>0</v>
      </c>
      <c r="I47" s="84">
        <v>0</v>
      </c>
      <c r="J47" s="52"/>
      <c r="K47" s="52"/>
      <c r="L47" s="52"/>
      <c r="M47" s="52"/>
      <c r="N47" s="52"/>
      <c r="O47" s="52"/>
      <c r="P47" s="29"/>
      <c r="Q47" s="29"/>
      <c r="R47" s="29"/>
      <c r="S47" s="29"/>
      <c r="T47" s="29"/>
      <c r="U47" s="29"/>
      <c r="V47" s="29"/>
      <c r="W47" s="29"/>
      <c r="X47" s="29"/>
      <c r="Y47" s="29"/>
    </row>
    <row r="48" spans="1:25" ht="16" customHeight="1">
      <c r="A48" s="98"/>
      <c r="B48" s="51" t="s">
        <v>81</v>
      </c>
      <c r="C48" s="51"/>
      <c r="D48" s="51"/>
      <c r="E48" s="51"/>
      <c r="F48" s="84">
        <v>823</v>
      </c>
      <c r="G48" s="84">
        <v>476</v>
      </c>
      <c r="H48" s="84">
        <v>0</v>
      </c>
      <c r="I48" s="84">
        <v>0</v>
      </c>
      <c r="J48" s="52"/>
      <c r="K48" s="52"/>
      <c r="L48" s="52"/>
      <c r="M48" s="52"/>
      <c r="N48" s="52"/>
      <c r="O48" s="52"/>
      <c r="P48" s="29"/>
      <c r="Q48" s="29"/>
      <c r="R48" s="29"/>
      <c r="S48" s="29"/>
      <c r="T48" s="29"/>
      <c r="U48" s="29"/>
      <c r="V48" s="29"/>
      <c r="W48" s="29"/>
      <c r="X48" s="29"/>
      <c r="Y48" s="29"/>
    </row>
    <row r="49" spans="1:15" ht="16" customHeight="1">
      <c r="A49" s="8" t="s">
        <v>166</v>
      </c>
      <c r="O49" s="6"/>
    </row>
    <row r="50" spans="1:15" ht="16" customHeight="1">
      <c r="A50" s="8"/>
    </row>
  </sheetData>
  <mergeCells count="28">
    <mergeCell ref="J6:K6"/>
    <mergeCell ref="L6:M6"/>
    <mergeCell ref="N6:O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A6:E7"/>
    <mergeCell ref="F6:G6"/>
    <mergeCell ref="H6:I6"/>
    <mergeCell ref="A32:A39"/>
    <mergeCell ref="A40:A44"/>
    <mergeCell ref="A45:A48"/>
    <mergeCell ref="O25:O26"/>
    <mergeCell ref="A30:E31"/>
    <mergeCell ref="F30:G30"/>
    <mergeCell ref="H30:I30"/>
    <mergeCell ref="J30:K30"/>
    <mergeCell ref="L30:M30"/>
    <mergeCell ref="N30:O30"/>
  </mergeCells>
  <phoneticPr fontId="16"/>
  <printOptions horizontalCentered="1" gridLinesSet="0"/>
  <pageMargins left="0.78740157480314965" right="0.27559055118110237" top="0.39370078740157483" bottom="0.35433070866141736" header="0.19685039370078741" footer="0.19685039370078741"/>
  <pageSetup paperSize="9" scale="95" orientation="portrait" r:id="rId1"/>
  <headerFooter alignWithMargins="0">
    <oddHeader>&amp;R&amp;"明朝,斜体"&amp;9都道府県－4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7"/>
  <sheetViews>
    <sheetView view="pageBreakPreview" zoomScale="85" zoomScaleNormal="100" zoomScaleSheetLayoutView="85" workbookViewId="0"/>
  </sheetViews>
  <sheetFormatPr defaultColWidth="9" defaultRowHeight="13"/>
  <cols>
    <col min="1" max="2" width="3.6328125" style="2" customWidth="1"/>
    <col min="3" max="3" width="21.36328125" style="2" customWidth="1"/>
    <col min="4" max="4" width="20" style="2" customWidth="1"/>
    <col min="5" max="14" width="12.6328125" style="2" customWidth="1"/>
    <col min="15" max="16384" width="9" style="2"/>
  </cols>
  <sheetData>
    <row r="1" spans="1:14" ht="34" customHeight="1">
      <c r="A1" s="31" t="s">
        <v>0</v>
      </c>
      <c r="B1" s="31"/>
      <c r="C1" s="39" t="s">
        <v>257</v>
      </c>
      <c r="D1" s="40"/>
    </row>
    <row r="3" spans="1:14" ht="15" customHeight="1">
      <c r="A3" s="14" t="s">
        <v>167</v>
      </c>
      <c r="B3" s="14"/>
      <c r="C3" s="14"/>
      <c r="D3" s="14"/>
      <c r="E3" s="14"/>
      <c r="F3" s="14"/>
      <c r="I3" s="14"/>
      <c r="J3" s="14"/>
    </row>
    <row r="4" spans="1:14" ht="15" customHeight="1">
      <c r="A4" s="14"/>
      <c r="B4" s="14"/>
      <c r="C4" s="14"/>
      <c r="D4" s="14"/>
      <c r="E4" s="14"/>
      <c r="F4" s="14"/>
      <c r="I4" s="14"/>
      <c r="J4" s="14"/>
    </row>
    <row r="5" spans="1:14" ht="15" customHeight="1">
      <c r="A5" s="41"/>
      <c r="B5" s="41" t="s">
        <v>247</v>
      </c>
      <c r="C5" s="41"/>
      <c r="D5" s="41"/>
      <c r="H5" s="15" t="s">
        <v>168</v>
      </c>
      <c r="L5" s="15"/>
      <c r="N5" s="15" t="s">
        <v>168</v>
      </c>
    </row>
    <row r="6" spans="1:14" ht="15" customHeight="1">
      <c r="A6" s="42"/>
      <c r="B6" s="43"/>
      <c r="C6" s="43"/>
      <c r="D6" s="83"/>
      <c r="E6" s="105" t="s">
        <v>255</v>
      </c>
      <c r="F6" s="105"/>
      <c r="G6" s="105" t="s">
        <v>256</v>
      </c>
      <c r="H6" s="105"/>
      <c r="I6" s="106"/>
      <c r="J6" s="107"/>
      <c r="K6" s="105"/>
      <c r="L6" s="105"/>
      <c r="M6" s="105"/>
      <c r="N6" s="105"/>
    </row>
    <row r="7" spans="1:14" ht="15" customHeight="1">
      <c r="A7" s="18"/>
      <c r="B7" s="19"/>
      <c r="C7" s="19"/>
      <c r="D7" s="58"/>
      <c r="E7" s="34" t="s">
        <v>235</v>
      </c>
      <c r="F7" s="34" t="s">
        <v>236</v>
      </c>
      <c r="G7" s="34" t="s">
        <v>235</v>
      </c>
      <c r="H7" s="34" t="s">
        <v>236</v>
      </c>
      <c r="I7" s="34" t="s">
        <v>235</v>
      </c>
      <c r="J7" s="34" t="s">
        <v>236</v>
      </c>
      <c r="K7" s="34" t="s">
        <v>235</v>
      </c>
      <c r="L7" s="34" t="s">
        <v>236</v>
      </c>
      <c r="M7" s="34" t="s">
        <v>235</v>
      </c>
      <c r="N7" s="34" t="s">
        <v>236</v>
      </c>
    </row>
    <row r="8" spans="1:14" ht="18" customHeight="1">
      <c r="A8" s="88" t="s">
        <v>169</v>
      </c>
      <c r="B8" s="78" t="s">
        <v>170</v>
      </c>
      <c r="C8" s="79"/>
      <c r="D8" s="79"/>
      <c r="E8" s="80">
        <v>1</v>
      </c>
      <c r="F8" s="80">
        <v>1</v>
      </c>
      <c r="G8" s="80">
        <v>1</v>
      </c>
      <c r="H8" s="80">
        <v>1</v>
      </c>
      <c r="I8" s="80"/>
      <c r="J8" s="80"/>
      <c r="K8" s="80"/>
      <c r="L8" s="80"/>
      <c r="M8" s="80"/>
      <c r="N8" s="80"/>
    </row>
    <row r="9" spans="1:14" ht="18" customHeight="1">
      <c r="A9" s="88"/>
      <c r="B9" s="88" t="s">
        <v>171</v>
      </c>
      <c r="C9" s="51" t="s">
        <v>172</v>
      </c>
      <c r="D9" s="51"/>
      <c r="E9" s="80">
        <v>21</v>
      </c>
      <c r="F9" s="80">
        <v>21</v>
      </c>
      <c r="G9" s="80">
        <v>6908</v>
      </c>
      <c r="H9" s="80">
        <v>6908</v>
      </c>
      <c r="I9" s="80"/>
      <c r="J9" s="80"/>
      <c r="K9" s="80"/>
      <c r="L9" s="80"/>
      <c r="M9" s="80"/>
      <c r="N9" s="80"/>
    </row>
    <row r="10" spans="1:14" ht="18" customHeight="1">
      <c r="A10" s="88"/>
      <c r="B10" s="88"/>
      <c r="C10" s="51" t="s">
        <v>173</v>
      </c>
      <c r="D10" s="51"/>
      <c r="E10" s="80">
        <v>21</v>
      </c>
      <c r="F10" s="80">
        <v>21</v>
      </c>
      <c r="G10" s="80">
        <v>6908</v>
      </c>
      <c r="H10" s="80">
        <v>6908</v>
      </c>
      <c r="I10" s="80"/>
      <c r="J10" s="80"/>
      <c r="K10" s="80"/>
      <c r="L10" s="80"/>
      <c r="M10" s="80"/>
      <c r="N10" s="80"/>
    </row>
    <row r="11" spans="1:14" ht="18" customHeight="1">
      <c r="A11" s="88"/>
      <c r="B11" s="88"/>
      <c r="C11" s="51" t="s">
        <v>174</v>
      </c>
      <c r="D11" s="51"/>
      <c r="E11" s="80">
        <v>0</v>
      </c>
      <c r="F11" s="80">
        <v>0</v>
      </c>
      <c r="G11" s="80">
        <v>0</v>
      </c>
      <c r="H11" s="80">
        <v>0</v>
      </c>
      <c r="I11" s="80"/>
      <c r="J11" s="80"/>
      <c r="K11" s="80"/>
      <c r="L11" s="80"/>
      <c r="M11" s="80"/>
      <c r="N11" s="80"/>
    </row>
    <row r="12" spans="1:14" ht="18" customHeight="1">
      <c r="A12" s="88"/>
      <c r="B12" s="88"/>
      <c r="C12" s="51" t="s">
        <v>175</v>
      </c>
      <c r="D12" s="51"/>
      <c r="E12" s="80">
        <v>0</v>
      </c>
      <c r="F12" s="80">
        <v>0</v>
      </c>
      <c r="G12" s="80">
        <v>0</v>
      </c>
      <c r="H12" s="80">
        <v>0</v>
      </c>
      <c r="I12" s="80"/>
      <c r="J12" s="80"/>
      <c r="K12" s="80"/>
      <c r="L12" s="80"/>
      <c r="M12" s="80"/>
      <c r="N12" s="80"/>
    </row>
    <row r="13" spans="1:14" ht="18" customHeight="1">
      <c r="A13" s="88"/>
      <c r="B13" s="88"/>
      <c r="C13" s="51" t="s">
        <v>176</v>
      </c>
      <c r="D13" s="51"/>
      <c r="E13" s="80">
        <v>0</v>
      </c>
      <c r="F13" s="80">
        <v>0</v>
      </c>
      <c r="G13" s="80">
        <v>0</v>
      </c>
      <c r="H13" s="80">
        <v>0</v>
      </c>
      <c r="I13" s="80"/>
      <c r="J13" s="80"/>
      <c r="K13" s="80"/>
      <c r="L13" s="80"/>
      <c r="M13" s="80"/>
      <c r="N13" s="80"/>
    </row>
    <row r="14" spans="1:14" ht="18" customHeight="1">
      <c r="A14" s="88"/>
      <c r="B14" s="88"/>
      <c r="C14" s="51" t="s">
        <v>177</v>
      </c>
      <c r="D14" s="51"/>
      <c r="E14" s="80">
        <v>0</v>
      </c>
      <c r="F14" s="80">
        <v>0</v>
      </c>
      <c r="G14" s="80">
        <v>0</v>
      </c>
      <c r="H14" s="80">
        <v>0</v>
      </c>
      <c r="I14" s="80"/>
      <c r="J14" s="80"/>
      <c r="K14" s="80"/>
      <c r="L14" s="80"/>
      <c r="M14" s="80"/>
      <c r="N14" s="80"/>
    </row>
    <row r="15" spans="1:14" ht="18" customHeight="1">
      <c r="A15" s="88" t="s">
        <v>178</v>
      </c>
      <c r="B15" s="88" t="s">
        <v>179</v>
      </c>
      <c r="C15" s="51" t="s">
        <v>180</v>
      </c>
      <c r="D15" s="51"/>
      <c r="E15" s="52">
        <v>1856</v>
      </c>
      <c r="F15" s="84">
        <v>2271</v>
      </c>
      <c r="G15" s="52">
        <v>9058</v>
      </c>
      <c r="H15" s="84">
        <v>9008</v>
      </c>
      <c r="I15" s="52"/>
      <c r="J15" s="52"/>
      <c r="K15" s="52"/>
      <c r="L15" s="52"/>
      <c r="M15" s="52"/>
      <c r="N15" s="52"/>
    </row>
    <row r="16" spans="1:14" ht="18" customHeight="1">
      <c r="A16" s="88"/>
      <c r="B16" s="88"/>
      <c r="C16" s="51" t="s">
        <v>181</v>
      </c>
      <c r="D16" s="51"/>
      <c r="E16" s="52">
        <v>4883</v>
      </c>
      <c r="F16" s="84">
        <v>4941</v>
      </c>
      <c r="G16" s="52">
        <v>38122</v>
      </c>
      <c r="H16" s="84">
        <v>37272</v>
      </c>
      <c r="I16" s="52"/>
      <c r="J16" s="52"/>
      <c r="K16" s="52"/>
      <c r="L16" s="52"/>
      <c r="M16" s="52"/>
      <c r="N16" s="52"/>
    </row>
    <row r="17" spans="1:15" ht="18" customHeight="1">
      <c r="A17" s="88"/>
      <c r="B17" s="88"/>
      <c r="C17" s="51" t="s">
        <v>182</v>
      </c>
      <c r="D17" s="51"/>
      <c r="E17" s="84">
        <v>0</v>
      </c>
      <c r="F17" s="84">
        <v>0</v>
      </c>
      <c r="G17" s="84">
        <v>0</v>
      </c>
      <c r="H17" s="84">
        <v>0</v>
      </c>
      <c r="I17" s="52"/>
      <c r="J17" s="52"/>
      <c r="K17" s="52"/>
      <c r="L17" s="52"/>
      <c r="M17" s="52"/>
      <c r="N17" s="52"/>
    </row>
    <row r="18" spans="1:15" ht="18" customHeight="1">
      <c r="A18" s="88"/>
      <c r="B18" s="88"/>
      <c r="C18" s="51" t="s">
        <v>183</v>
      </c>
      <c r="D18" s="51"/>
      <c r="E18" s="52">
        <v>6740</v>
      </c>
      <c r="F18" s="84">
        <v>7212</v>
      </c>
      <c r="G18" s="52">
        <v>47180</v>
      </c>
      <c r="H18" s="84">
        <v>46279</v>
      </c>
      <c r="I18" s="52"/>
      <c r="J18" s="52"/>
      <c r="K18" s="52"/>
      <c r="L18" s="52"/>
      <c r="M18" s="52"/>
      <c r="N18" s="52"/>
    </row>
    <row r="19" spans="1:15" ht="18" customHeight="1">
      <c r="A19" s="88"/>
      <c r="B19" s="88" t="s">
        <v>184</v>
      </c>
      <c r="C19" s="51" t="s">
        <v>185</v>
      </c>
      <c r="D19" s="51"/>
      <c r="E19" s="52">
        <v>98</v>
      </c>
      <c r="F19" s="84">
        <v>148</v>
      </c>
      <c r="G19" s="52">
        <v>492</v>
      </c>
      <c r="H19" s="84">
        <v>879</v>
      </c>
      <c r="I19" s="52"/>
      <c r="J19" s="52"/>
      <c r="K19" s="52"/>
      <c r="L19" s="52"/>
      <c r="M19" s="52"/>
      <c r="N19" s="52"/>
    </row>
    <row r="20" spans="1:15" ht="18" customHeight="1">
      <c r="A20" s="88"/>
      <c r="B20" s="88"/>
      <c r="C20" s="51" t="s">
        <v>186</v>
      </c>
      <c r="D20" s="51"/>
      <c r="E20" s="52">
        <v>11382</v>
      </c>
      <c r="F20" s="84">
        <v>11958</v>
      </c>
      <c r="G20" s="52">
        <v>1076</v>
      </c>
      <c r="H20" s="84">
        <v>1161</v>
      </c>
      <c r="I20" s="52"/>
      <c r="J20" s="52"/>
      <c r="K20" s="52"/>
      <c r="L20" s="52"/>
      <c r="M20" s="52"/>
      <c r="N20" s="52"/>
    </row>
    <row r="21" spans="1:15" ht="18" customHeight="1">
      <c r="A21" s="88"/>
      <c r="B21" s="88"/>
      <c r="C21" s="51" t="s">
        <v>187</v>
      </c>
      <c r="D21" s="51"/>
      <c r="E21" s="81">
        <v>0</v>
      </c>
      <c r="F21" s="81">
        <v>0</v>
      </c>
      <c r="G21" s="81">
        <v>38705</v>
      </c>
      <c r="H21" s="81">
        <v>37331</v>
      </c>
      <c r="I21" s="81"/>
      <c r="J21" s="81"/>
      <c r="K21" s="81"/>
      <c r="L21" s="81"/>
      <c r="M21" s="81"/>
      <c r="N21" s="81"/>
    </row>
    <row r="22" spans="1:15" ht="18" customHeight="1">
      <c r="A22" s="88"/>
      <c r="B22" s="88"/>
      <c r="C22" s="45" t="s">
        <v>188</v>
      </c>
      <c r="D22" s="45"/>
      <c r="E22" s="52">
        <v>11480</v>
      </c>
      <c r="F22" s="84">
        <v>12105</v>
      </c>
      <c r="G22" s="52">
        <v>40272</v>
      </c>
      <c r="H22" s="84">
        <v>39372</v>
      </c>
      <c r="I22" s="52"/>
      <c r="J22" s="52"/>
      <c r="K22" s="52"/>
      <c r="L22" s="52"/>
      <c r="M22" s="52"/>
      <c r="N22" s="52"/>
    </row>
    <row r="23" spans="1:15" ht="18" customHeight="1">
      <c r="A23" s="88"/>
      <c r="B23" s="88" t="s">
        <v>189</v>
      </c>
      <c r="C23" s="51" t="s">
        <v>190</v>
      </c>
      <c r="D23" s="51"/>
      <c r="E23" s="52">
        <v>21</v>
      </c>
      <c r="F23" s="84">
        <v>21</v>
      </c>
      <c r="G23" s="52">
        <v>6908</v>
      </c>
      <c r="H23" s="84">
        <v>6908</v>
      </c>
      <c r="I23" s="52"/>
      <c r="J23" s="52"/>
      <c r="K23" s="52"/>
      <c r="L23" s="52"/>
      <c r="M23" s="52"/>
      <c r="N23" s="52"/>
    </row>
    <row r="24" spans="1:15" ht="18" customHeight="1">
      <c r="A24" s="88"/>
      <c r="B24" s="88"/>
      <c r="C24" s="51" t="s">
        <v>191</v>
      </c>
      <c r="D24" s="51"/>
      <c r="E24" s="52">
        <v>-4761</v>
      </c>
      <c r="F24" s="84">
        <v>-4914</v>
      </c>
      <c r="G24" s="84">
        <v>0</v>
      </c>
      <c r="H24" s="84">
        <v>0</v>
      </c>
      <c r="I24" s="52"/>
      <c r="J24" s="52"/>
      <c r="K24" s="52"/>
      <c r="L24" s="52"/>
      <c r="M24" s="52"/>
      <c r="N24" s="52"/>
    </row>
    <row r="25" spans="1:15" ht="18" customHeight="1">
      <c r="A25" s="88"/>
      <c r="B25" s="88"/>
      <c r="C25" s="51" t="s">
        <v>192</v>
      </c>
      <c r="D25" s="51"/>
      <c r="E25" s="84">
        <v>0</v>
      </c>
      <c r="F25" s="84">
        <v>0</v>
      </c>
      <c r="G25" s="84">
        <v>0</v>
      </c>
      <c r="H25" s="84">
        <v>0</v>
      </c>
      <c r="I25" s="52"/>
      <c r="J25" s="52"/>
      <c r="K25" s="52"/>
      <c r="L25" s="52"/>
      <c r="M25" s="52"/>
      <c r="N25" s="52"/>
    </row>
    <row r="26" spans="1:15" ht="18" customHeight="1">
      <c r="A26" s="88"/>
      <c r="B26" s="88"/>
      <c r="C26" s="51" t="s">
        <v>193</v>
      </c>
      <c r="D26" s="51"/>
      <c r="E26" s="52">
        <v>-4740</v>
      </c>
      <c r="F26" s="84">
        <v>-4894</v>
      </c>
      <c r="G26" s="52">
        <v>6908</v>
      </c>
      <c r="H26" s="84">
        <v>6908</v>
      </c>
      <c r="I26" s="52"/>
      <c r="J26" s="52"/>
      <c r="K26" s="52"/>
      <c r="L26" s="52"/>
      <c r="M26" s="52"/>
      <c r="N26" s="52"/>
    </row>
    <row r="27" spans="1:15" ht="18" customHeight="1">
      <c r="A27" s="88"/>
      <c r="B27" s="51" t="s">
        <v>194</v>
      </c>
      <c r="C27" s="51"/>
      <c r="D27" s="51"/>
      <c r="E27" s="52">
        <v>6740</v>
      </c>
      <c r="F27" s="84">
        <v>7212</v>
      </c>
      <c r="G27" s="52">
        <v>47180</v>
      </c>
      <c r="H27" s="84">
        <v>46279</v>
      </c>
      <c r="I27" s="52"/>
      <c r="J27" s="52"/>
      <c r="K27" s="52"/>
      <c r="L27" s="52"/>
      <c r="M27" s="52"/>
      <c r="N27" s="52"/>
    </row>
    <row r="28" spans="1:15" ht="18" customHeight="1">
      <c r="A28" s="88" t="s">
        <v>195</v>
      </c>
      <c r="B28" s="88" t="s">
        <v>196</v>
      </c>
      <c r="C28" s="51" t="s">
        <v>197</v>
      </c>
      <c r="D28" s="82" t="s">
        <v>40</v>
      </c>
      <c r="E28" s="52">
        <v>782</v>
      </c>
      <c r="F28" s="84">
        <v>759</v>
      </c>
      <c r="G28" s="52">
        <v>2895</v>
      </c>
      <c r="H28" s="84">
        <v>2769</v>
      </c>
      <c r="I28" s="52"/>
      <c r="J28" s="52"/>
      <c r="K28" s="52"/>
      <c r="L28" s="52"/>
      <c r="M28" s="52"/>
      <c r="N28" s="52"/>
    </row>
    <row r="29" spans="1:15" ht="18" customHeight="1">
      <c r="A29" s="88"/>
      <c r="B29" s="88"/>
      <c r="C29" s="51" t="s">
        <v>198</v>
      </c>
      <c r="D29" s="82" t="s">
        <v>41</v>
      </c>
      <c r="E29" s="52">
        <v>570</v>
      </c>
      <c r="F29" s="84">
        <v>588</v>
      </c>
      <c r="G29" s="52">
        <v>1555</v>
      </c>
      <c r="H29" s="84">
        <v>1326</v>
      </c>
      <c r="I29" s="52"/>
      <c r="J29" s="52"/>
      <c r="K29" s="52"/>
      <c r="L29" s="52"/>
      <c r="M29" s="52"/>
      <c r="N29" s="52"/>
    </row>
    <row r="30" spans="1:15" ht="18" customHeight="1">
      <c r="A30" s="88"/>
      <c r="B30" s="88"/>
      <c r="C30" s="51" t="s">
        <v>199</v>
      </c>
      <c r="D30" s="82" t="s">
        <v>200</v>
      </c>
      <c r="E30" s="52">
        <v>55</v>
      </c>
      <c r="F30" s="84">
        <v>60</v>
      </c>
      <c r="G30" s="52">
        <v>226</v>
      </c>
      <c r="H30" s="84">
        <v>173</v>
      </c>
      <c r="I30" s="52"/>
      <c r="J30" s="52"/>
      <c r="K30" s="52"/>
      <c r="L30" s="52"/>
      <c r="M30" s="52"/>
      <c r="N30" s="52"/>
    </row>
    <row r="31" spans="1:15" ht="18" customHeight="1">
      <c r="A31" s="88"/>
      <c r="B31" s="88"/>
      <c r="C31" s="45" t="s">
        <v>201</v>
      </c>
      <c r="D31" s="82" t="s">
        <v>202</v>
      </c>
      <c r="E31" s="52">
        <f t="shared" ref="E31:N31" si="0">E28-E29-E30</f>
        <v>157</v>
      </c>
      <c r="F31" s="84">
        <f t="shared" si="0"/>
        <v>111</v>
      </c>
      <c r="G31" s="52">
        <f t="shared" si="0"/>
        <v>1114</v>
      </c>
      <c r="H31" s="84">
        <f t="shared" si="0"/>
        <v>1270</v>
      </c>
      <c r="I31" s="52">
        <f t="shared" si="0"/>
        <v>0</v>
      </c>
      <c r="J31" s="52">
        <f t="shared" si="0"/>
        <v>0</v>
      </c>
      <c r="K31" s="52">
        <f t="shared" si="0"/>
        <v>0</v>
      </c>
      <c r="L31" s="52">
        <f t="shared" si="0"/>
        <v>0</v>
      </c>
      <c r="M31" s="52">
        <f t="shared" si="0"/>
        <v>0</v>
      </c>
      <c r="N31" s="52">
        <f t="shared" si="0"/>
        <v>0</v>
      </c>
      <c r="O31" s="7"/>
    </row>
    <row r="32" spans="1:15" ht="18" customHeight="1">
      <c r="A32" s="88"/>
      <c r="B32" s="88"/>
      <c r="C32" s="51" t="s">
        <v>203</v>
      </c>
      <c r="D32" s="82" t="s">
        <v>204</v>
      </c>
      <c r="E32" s="52">
        <v>7</v>
      </c>
      <c r="F32" s="84">
        <v>6</v>
      </c>
      <c r="G32" s="52">
        <v>2</v>
      </c>
      <c r="H32" s="84">
        <v>3</v>
      </c>
      <c r="I32" s="52"/>
      <c r="J32" s="52"/>
      <c r="K32" s="52"/>
      <c r="L32" s="52"/>
      <c r="M32" s="52"/>
      <c r="N32" s="52"/>
    </row>
    <row r="33" spans="1:14" ht="18" customHeight="1">
      <c r="A33" s="88"/>
      <c r="B33" s="88"/>
      <c r="C33" s="51" t="s">
        <v>205</v>
      </c>
      <c r="D33" s="82" t="s">
        <v>206</v>
      </c>
      <c r="E33" s="52">
        <v>53</v>
      </c>
      <c r="F33" s="84">
        <v>42</v>
      </c>
      <c r="G33" s="52">
        <v>7</v>
      </c>
      <c r="H33" s="84">
        <v>7</v>
      </c>
      <c r="I33" s="52"/>
      <c r="J33" s="52"/>
      <c r="K33" s="52"/>
      <c r="L33" s="52"/>
      <c r="M33" s="52"/>
      <c r="N33" s="52"/>
    </row>
    <row r="34" spans="1:14" ht="18" customHeight="1">
      <c r="A34" s="88"/>
      <c r="B34" s="88"/>
      <c r="C34" s="45" t="s">
        <v>207</v>
      </c>
      <c r="D34" s="82" t="s">
        <v>208</v>
      </c>
      <c r="E34" s="52">
        <f>E31+E32-E33-1</f>
        <v>110</v>
      </c>
      <c r="F34" s="84">
        <f t="shared" ref="F34:N34" si="1">F31+F32-F33</f>
        <v>75</v>
      </c>
      <c r="G34" s="52">
        <f t="shared" si="1"/>
        <v>1109</v>
      </c>
      <c r="H34" s="84">
        <f>H31+H32-H33-1</f>
        <v>1265</v>
      </c>
      <c r="I34" s="52">
        <f t="shared" si="1"/>
        <v>0</v>
      </c>
      <c r="J34" s="52">
        <f t="shared" si="1"/>
        <v>0</v>
      </c>
      <c r="K34" s="52">
        <f t="shared" si="1"/>
        <v>0</v>
      </c>
      <c r="L34" s="52">
        <f t="shared" si="1"/>
        <v>0</v>
      </c>
      <c r="M34" s="52">
        <f t="shared" si="1"/>
        <v>0</v>
      </c>
      <c r="N34" s="52">
        <f t="shared" si="1"/>
        <v>0</v>
      </c>
    </row>
    <row r="35" spans="1:14" ht="18" customHeight="1">
      <c r="A35" s="88"/>
      <c r="B35" s="88" t="s">
        <v>209</v>
      </c>
      <c r="C35" s="51" t="s">
        <v>210</v>
      </c>
      <c r="D35" s="82" t="s">
        <v>211</v>
      </c>
      <c r="E35" s="52">
        <v>43</v>
      </c>
      <c r="F35" s="84">
        <v>0</v>
      </c>
      <c r="G35" s="84">
        <v>2</v>
      </c>
      <c r="H35" s="84">
        <v>0</v>
      </c>
      <c r="I35" s="52"/>
      <c r="J35" s="52"/>
      <c r="K35" s="52"/>
      <c r="L35" s="52"/>
      <c r="M35" s="52"/>
      <c r="N35" s="52"/>
    </row>
    <row r="36" spans="1:14" ht="18" customHeight="1">
      <c r="A36" s="88"/>
      <c r="B36" s="88"/>
      <c r="C36" s="51" t="s">
        <v>212</v>
      </c>
      <c r="D36" s="82" t="s">
        <v>213</v>
      </c>
      <c r="E36" s="84">
        <v>0</v>
      </c>
      <c r="F36" s="84">
        <v>0</v>
      </c>
      <c r="G36" s="84">
        <v>0</v>
      </c>
      <c r="H36" s="84">
        <v>0</v>
      </c>
      <c r="I36" s="52"/>
      <c r="J36" s="52"/>
      <c r="K36" s="52"/>
      <c r="L36" s="52"/>
      <c r="M36" s="52"/>
      <c r="N36" s="52"/>
    </row>
    <row r="37" spans="1:14" ht="18" customHeight="1">
      <c r="A37" s="88"/>
      <c r="B37" s="88"/>
      <c r="C37" s="51" t="s">
        <v>214</v>
      </c>
      <c r="D37" s="82" t="s">
        <v>215</v>
      </c>
      <c r="E37" s="52">
        <f t="shared" ref="E37:N37" si="2">E34+E35-E36</f>
        <v>153</v>
      </c>
      <c r="F37" s="84">
        <f t="shared" si="2"/>
        <v>75</v>
      </c>
      <c r="G37" s="52">
        <f t="shared" si="2"/>
        <v>1111</v>
      </c>
      <c r="H37" s="84">
        <f t="shared" si="2"/>
        <v>1265</v>
      </c>
      <c r="I37" s="52">
        <f t="shared" si="2"/>
        <v>0</v>
      </c>
      <c r="J37" s="52">
        <f t="shared" si="2"/>
        <v>0</v>
      </c>
      <c r="K37" s="52">
        <f t="shared" si="2"/>
        <v>0</v>
      </c>
      <c r="L37" s="52">
        <f t="shared" si="2"/>
        <v>0</v>
      </c>
      <c r="M37" s="52">
        <f t="shared" si="2"/>
        <v>0</v>
      </c>
      <c r="N37" s="52">
        <f t="shared" si="2"/>
        <v>0</v>
      </c>
    </row>
    <row r="38" spans="1:14" ht="18" customHeight="1">
      <c r="A38" s="88"/>
      <c r="B38" s="88"/>
      <c r="C38" s="51" t="s">
        <v>216</v>
      </c>
      <c r="D38" s="82" t="s">
        <v>217</v>
      </c>
      <c r="E38" s="84">
        <v>0</v>
      </c>
      <c r="F38" s="84">
        <v>0</v>
      </c>
      <c r="G38" s="84">
        <v>0</v>
      </c>
      <c r="H38" s="84">
        <v>0</v>
      </c>
      <c r="I38" s="52"/>
      <c r="J38" s="52"/>
      <c r="K38" s="52"/>
      <c r="L38" s="52"/>
      <c r="M38" s="52"/>
      <c r="N38" s="52"/>
    </row>
    <row r="39" spans="1:14" ht="18" customHeight="1">
      <c r="A39" s="88"/>
      <c r="B39" s="88"/>
      <c r="C39" s="51" t="s">
        <v>218</v>
      </c>
      <c r="D39" s="82" t="s">
        <v>219</v>
      </c>
      <c r="E39" s="84">
        <v>0</v>
      </c>
      <c r="F39" s="84">
        <v>0</v>
      </c>
      <c r="G39" s="84">
        <v>0</v>
      </c>
      <c r="H39" s="84">
        <v>0</v>
      </c>
      <c r="I39" s="52"/>
      <c r="J39" s="52"/>
      <c r="K39" s="52"/>
      <c r="L39" s="52"/>
      <c r="M39" s="52"/>
      <c r="N39" s="52"/>
    </row>
    <row r="40" spans="1:14" ht="18" customHeight="1">
      <c r="A40" s="88"/>
      <c r="B40" s="88"/>
      <c r="C40" s="51" t="s">
        <v>220</v>
      </c>
      <c r="D40" s="82" t="s">
        <v>221</v>
      </c>
      <c r="E40" s="84">
        <v>0</v>
      </c>
      <c r="F40" s="84">
        <v>0</v>
      </c>
      <c r="G40" s="84">
        <v>0</v>
      </c>
      <c r="H40" s="84">
        <v>0</v>
      </c>
      <c r="I40" s="52"/>
      <c r="J40" s="52"/>
      <c r="K40" s="52"/>
      <c r="L40" s="52"/>
      <c r="M40" s="52"/>
      <c r="N40" s="52"/>
    </row>
    <row r="41" spans="1:14" ht="18" customHeight="1">
      <c r="A41" s="88"/>
      <c r="B41" s="88"/>
      <c r="C41" s="45" t="s">
        <v>222</v>
      </c>
      <c r="D41" s="82" t="s">
        <v>223</v>
      </c>
      <c r="E41" s="84">
        <v>0</v>
      </c>
      <c r="F41" s="84">
        <v>0</v>
      </c>
      <c r="G41" s="52">
        <f t="shared" ref="G41:N41" si="3">G34+G35-G36-G40</f>
        <v>1111</v>
      </c>
      <c r="H41" s="84">
        <f t="shared" si="3"/>
        <v>1265</v>
      </c>
      <c r="I41" s="52">
        <f t="shared" si="3"/>
        <v>0</v>
      </c>
      <c r="J41" s="52">
        <f t="shared" si="3"/>
        <v>0</v>
      </c>
      <c r="K41" s="52">
        <f t="shared" si="3"/>
        <v>0</v>
      </c>
      <c r="L41" s="52">
        <f t="shared" si="3"/>
        <v>0</v>
      </c>
      <c r="M41" s="52">
        <f t="shared" si="3"/>
        <v>0</v>
      </c>
      <c r="N41" s="52">
        <f t="shared" si="3"/>
        <v>0</v>
      </c>
    </row>
    <row r="42" spans="1:14" ht="18" customHeight="1">
      <c r="A42" s="88"/>
      <c r="B42" s="88"/>
      <c r="C42" s="104" t="s">
        <v>224</v>
      </c>
      <c r="D42" s="104"/>
      <c r="E42" s="52">
        <f t="shared" ref="E42:N42" si="4">E37+E38-E39-E40</f>
        <v>153</v>
      </c>
      <c r="F42" s="84">
        <f>F37+F38-F39-F40</f>
        <v>75</v>
      </c>
      <c r="G42" s="52">
        <f t="shared" si="4"/>
        <v>1111</v>
      </c>
      <c r="H42" s="84">
        <f t="shared" si="4"/>
        <v>1265</v>
      </c>
      <c r="I42" s="52">
        <f t="shared" si="4"/>
        <v>0</v>
      </c>
      <c r="J42" s="52">
        <f t="shared" si="4"/>
        <v>0</v>
      </c>
      <c r="K42" s="52">
        <f t="shared" si="4"/>
        <v>0</v>
      </c>
      <c r="L42" s="52">
        <f t="shared" si="4"/>
        <v>0</v>
      </c>
      <c r="M42" s="52">
        <f t="shared" si="4"/>
        <v>0</v>
      </c>
      <c r="N42" s="52">
        <f t="shared" si="4"/>
        <v>0</v>
      </c>
    </row>
    <row r="43" spans="1:14" ht="18" customHeight="1">
      <c r="A43" s="88"/>
      <c r="B43" s="88"/>
      <c r="C43" s="51" t="s">
        <v>225</v>
      </c>
      <c r="D43" s="82" t="s">
        <v>226</v>
      </c>
      <c r="E43" s="84">
        <v>0</v>
      </c>
      <c r="F43" s="84">
        <v>0</v>
      </c>
      <c r="G43" s="84">
        <v>0</v>
      </c>
      <c r="H43" s="84">
        <v>0</v>
      </c>
      <c r="I43" s="52"/>
      <c r="J43" s="52"/>
      <c r="K43" s="52"/>
      <c r="L43" s="52"/>
      <c r="M43" s="52"/>
      <c r="N43" s="52"/>
    </row>
    <row r="44" spans="1:14" ht="18" customHeight="1">
      <c r="A44" s="88"/>
      <c r="B44" s="88"/>
      <c r="C44" s="45" t="s">
        <v>227</v>
      </c>
      <c r="D44" s="64" t="s">
        <v>228</v>
      </c>
      <c r="E44" s="84">
        <f>E42+E43</f>
        <v>153</v>
      </c>
      <c r="F44" s="84">
        <f>F42+F43</f>
        <v>75</v>
      </c>
      <c r="G44" s="52">
        <f>G41+G43</f>
        <v>1111</v>
      </c>
      <c r="H44" s="84">
        <f>H41+H43</f>
        <v>1265</v>
      </c>
      <c r="I44" s="52">
        <f t="shared" ref="I44:N44" si="5">I41+I43</f>
        <v>0</v>
      </c>
      <c r="J44" s="52">
        <f t="shared" si="5"/>
        <v>0</v>
      </c>
      <c r="K44" s="52">
        <f t="shared" si="5"/>
        <v>0</v>
      </c>
      <c r="L44" s="52">
        <f t="shared" si="5"/>
        <v>0</v>
      </c>
      <c r="M44" s="52">
        <f t="shared" si="5"/>
        <v>0</v>
      </c>
      <c r="N44" s="52">
        <f t="shared" si="5"/>
        <v>0</v>
      </c>
    </row>
    <row r="45" spans="1:14" ht="14.15" customHeight="1">
      <c r="A45" s="8" t="s">
        <v>229</v>
      </c>
    </row>
    <row r="46" spans="1:14" ht="14.15" customHeight="1">
      <c r="A46" s="8" t="s">
        <v>230</v>
      </c>
    </row>
    <row r="47" spans="1:14">
      <c r="A47" s="44"/>
    </row>
  </sheetData>
  <mergeCells count="15">
    <mergeCell ref="E6:F6"/>
    <mergeCell ref="G6:H6"/>
    <mergeCell ref="K6:L6"/>
    <mergeCell ref="M6:N6"/>
    <mergeCell ref="A8:A14"/>
    <mergeCell ref="B9:B14"/>
    <mergeCell ref="I6:J6"/>
    <mergeCell ref="C42:D42"/>
    <mergeCell ref="A15:A27"/>
    <mergeCell ref="B15:B18"/>
    <mergeCell ref="B19:B22"/>
    <mergeCell ref="B23:B26"/>
    <mergeCell ref="A28:A44"/>
    <mergeCell ref="B28:B34"/>
    <mergeCell ref="B35:B44"/>
  </mergeCells>
  <phoneticPr fontId="16"/>
  <pageMargins left="0.70866141732283472" right="0.23622047244094491" top="0.19685039370078741" bottom="0.23622047244094491" header="0.19685039370078741" footer="0.19685039370078741"/>
  <pageSetup paperSize="9" scale="96" orientation="portrait" r:id="rId1"/>
  <headerFooter alignWithMargins="0">
    <oddHeader>&amp;R&amp;"ｺﾞｼｯｸ,斜体"&amp;9都道府県－5</oddHeader>
  </headerFooter>
  <rowBreaks count="1" manualBreakCount="1">
    <brk id="46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1.普通会計予算(R6-7年度)</vt:lpstr>
      <vt:lpstr>2.公営企業会計予算(R6-7年度)</vt:lpstr>
      <vt:lpstr>3.(1)普通会計決算（R4-5年度)</vt:lpstr>
      <vt:lpstr>3.(2)財政指標等（R元‐R5年度）</vt:lpstr>
      <vt:lpstr>4.公営企業会計決算（R4-5年度）</vt:lpstr>
      <vt:lpstr>5.三セク決算（R4-5年度）</vt:lpstr>
      <vt:lpstr>'1.普通会計予算(R6-7年度)'!Print_Area</vt:lpstr>
      <vt:lpstr>'2.公営企業会計予算(R6-7年度)'!Print_Area</vt:lpstr>
      <vt:lpstr>'3.(1)普通会計決算（R4-5年度)'!Print_Area</vt:lpstr>
      <vt:lpstr>'3.(2)財政指標等（R元‐R5年度）'!Print_Area</vt:lpstr>
      <vt:lpstr>'4.公営企業会計決算（R4-5年度）'!Print_Area</vt:lpstr>
      <vt:lpstr>'5.三セク決算（R4-5年度）'!Print_Area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調査統計係</dc:creator>
  <cp:lastModifiedBy> </cp:lastModifiedBy>
  <cp:lastPrinted>2025-08-26T14:24:51Z</cp:lastPrinted>
  <dcterms:created xsi:type="dcterms:W3CDTF">1999-07-06T05:17:05Z</dcterms:created>
  <dcterms:modified xsi:type="dcterms:W3CDTF">2025-08-27T00:25:49Z</dcterms:modified>
</cp:coreProperties>
</file>