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総務部\財政課\新分類\③歳入制度班\起債担当\Ｒ07起債（名護（一般）・牧志（公企））\03_一般会計・公営企業会計共通\099_通知・照会\05_地方債協会\02_250807_【済】（照会８／２９〆）都道府県及び指定都市の財政状況について\"/>
    </mc:Choice>
  </mc:AlternateContent>
  <xr:revisionPtr revIDLastSave="0" documentId="13_ncr:1_{CB3A9E90-4E8D-4931-8343-29A7D18C45DD}" xr6:coauthVersionLast="47" xr6:coauthVersionMax="47" xr10:uidLastSave="{00000000-0000-0000-0000-000000000000}"/>
  <bookViews>
    <workbookView xWindow="8595" yWindow="1515" windowWidth="17535" windowHeight="14325" tabRatio="663" xr2:uid="{00000000-000D-0000-FFFF-FFFF00000000}"/>
  </bookViews>
  <sheets>
    <sheet name="1.普通会計予算(R6-7年度)" sheetId="2" r:id="rId1"/>
    <sheet name="2.公営企業会計予算(R6-7年度)" sheetId="4" r:id="rId2"/>
    <sheet name="2.公営企業会計予算(R6-7年度) (2)" sheetId="10" r:id="rId3"/>
    <sheet name="3.(1)普通会計決算（R4-5年度)" sheetId="5" r:id="rId4"/>
    <sheet name="3.(2)財政指標等（R元‐R5年度）" sheetId="6" r:id="rId5"/>
    <sheet name="4.公営企業会計決算（R4-5年度）" sheetId="7" r:id="rId6"/>
    <sheet name="4.公営企業会計決算（R4-5年度） (2)" sheetId="9" r:id="rId7"/>
    <sheet name="5.三セク決算（R4-5年度）" sheetId="8" r:id="rId8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'2.公営企業会計予算(R6-7年度) (2)'!$A$1:$O$49</definedName>
    <definedName name="_xlnm.Print_Area" localSheetId="3">'3.(1)普通会計決算（R4-5年度)'!$A$1:$I$47</definedName>
    <definedName name="_xlnm.Print_Area" localSheetId="4">'3.(2)財政指標等（R元‐R5年度）'!$A$1:$I$35</definedName>
    <definedName name="_xlnm.Print_Area" localSheetId="5">'4.公営企業会計決算（R4-5年度）'!$A$1:$O$49</definedName>
    <definedName name="_xlnm.Print_Area" localSheetId="6">'4.公営企業会計決算（R4-5年度） (2)'!$A$1:$O$49</definedName>
    <definedName name="_xlnm.Print_Area" localSheetId="7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7" l="1"/>
  <c r="F42" i="5" l="1"/>
  <c r="F41" i="5"/>
  <c r="F27" i="5" l="1"/>
  <c r="F39" i="5"/>
  <c r="F32" i="5"/>
  <c r="F28" i="5"/>
  <c r="F41" i="2"/>
  <c r="F40" i="2" s="1"/>
  <c r="F39" i="2" s="1"/>
  <c r="F38" i="2"/>
  <c r="F32" i="2"/>
  <c r="F28" i="2"/>
  <c r="M45" i="10"/>
  <c r="L45" i="10"/>
  <c r="O44" i="10"/>
  <c r="N44" i="10"/>
  <c r="M44" i="10"/>
  <c r="L44" i="10"/>
  <c r="J44" i="10"/>
  <c r="H44" i="10"/>
  <c r="F44" i="10"/>
  <c r="O39" i="10"/>
  <c r="O45" i="10" s="1"/>
  <c r="N39" i="10"/>
  <c r="N45" i="10" s="1"/>
  <c r="M39" i="10"/>
  <c r="L39" i="10"/>
  <c r="J39" i="10"/>
  <c r="H39" i="10"/>
  <c r="F39" i="10"/>
  <c r="O27" i="10"/>
  <c r="N27" i="10"/>
  <c r="M27" i="10"/>
  <c r="L27" i="10"/>
  <c r="I27" i="10"/>
  <c r="H27" i="10"/>
  <c r="G27" i="10"/>
  <c r="F27" i="10"/>
  <c r="O24" i="10"/>
  <c r="N24" i="10"/>
  <c r="M24" i="10"/>
  <c r="L24" i="10"/>
  <c r="K24" i="10"/>
  <c r="K27" i="10" s="1"/>
  <c r="J24" i="10"/>
  <c r="J27" i="10" s="1"/>
  <c r="I24" i="10"/>
  <c r="H24" i="10"/>
  <c r="G24" i="10"/>
  <c r="F24" i="10"/>
  <c r="O16" i="10"/>
  <c r="N16" i="10"/>
  <c r="M16" i="10"/>
  <c r="L16" i="10"/>
  <c r="K16" i="10"/>
  <c r="J16" i="10"/>
  <c r="I16" i="10"/>
  <c r="H16" i="10"/>
  <c r="G16" i="10"/>
  <c r="F16" i="10"/>
  <c r="O15" i="10"/>
  <c r="N15" i="10"/>
  <c r="M15" i="10"/>
  <c r="L15" i="10"/>
  <c r="K15" i="10"/>
  <c r="J15" i="10"/>
  <c r="I15" i="10"/>
  <c r="H15" i="10"/>
  <c r="G15" i="10"/>
  <c r="F15" i="10"/>
  <c r="O14" i="10"/>
  <c r="N14" i="10"/>
  <c r="M14" i="10"/>
  <c r="L14" i="10"/>
  <c r="K14" i="10"/>
  <c r="J14" i="10"/>
  <c r="I14" i="10"/>
  <c r="H14" i="10"/>
  <c r="G14" i="10"/>
  <c r="F14" i="10"/>
  <c r="N44" i="9"/>
  <c r="L44" i="9"/>
  <c r="J44" i="9"/>
  <c r="H44" i="9"/>
  <c r="F44" i="9"/>
  <c r="N39" i="9"/>
  <c r="N45" i="9" s="1"/>
  <c r="L39" i="9"/>
  <c r="L45" i="9" s="1"/>
  <c r="J39" i="9"/>
  <c r="H39" i="9"/>
  <c r="F39" i="9"/>
  <c r="M27" i="9"/>
  <c r="L27" i="9"/>
  <c r="K27" i="9"/>
  <c r="J27" i="9"/>
  <c r="I27" i="9"/>
  <c r="H27" i="9"/>
  <c r="G27" i="9"/>
  <c r="O24" i="9"/>
  <c r="O27" i="9" s="1"/>
  <c r="N24" i="9"/>
  <c r="N27" i="9" s="1"/>
  <c r="F27" i="9"/>
  <c r="O16" i="9"/>
  <c r="N16" i="9"/>
  <c r="O15" i="9"/>
  <c r="N15" i="9"/>
  <c r="O14" i="9"/>
  <c r="N14" i="9"/>
  <c r="F45" i="10" l="1"/>
  <c r="H45" i="10"/>
  <c r="J45" i="10"/>
  <c r="H45" i="9"/>
  <c r="F45" i="9"/>
  <c r="J45" i="9"/>
  <c r="N44" i="8"/>
  <c r="M44" i="8"/>
  <c r="L44" i="8"/>
  <c r="K44" i="8"/>
  <c r="N42" i="8"/>
  <c r="M42" i="8"/>
  <c r="L42" i="8"/>
  <c r="K42" i="8"/>
  <c r="N41" i="8"/>
  <c r="M41" i="8"/>
  <c r="L41" i="8"/>
  <c r="K41" i="8"/>
  <c r="N37" i="8"/>
  <c r="M37" i="8"/>
  <c r="L37" i="8"/>
  <c r="K37" i="8"/>
  <c r="N34" i="8"/>
  <c r="M34" i="8"/>
  <c r="L34" i="8"/>
  <c r="K34" i="8"/>
  <c r="N31" i="8"/>
  <c r="M31" i="8"/>
  <c r="L31" i="8"/>
  <c r="K31" i="8"/>
  <c r="I31" i="8"/>
  <c r="I34" i="8" s="1"/>
  <c r="G31" i="8"/>
  <c r="G34" i="8" s="1"/>
  <c r="E31" i="8"/>
  <c r="E34" i="8" s="1"/>
  <c r="N44" i="7"/>
  <c r="L44" i="7"/>
  <c r="L45" i="7" s="1"/>
  <c r="J44" i="7"/>
  <c r="H44" i="7"/>
  <c r="F44" i="7"/>
  <c r="N39" i="7"/>
  <c r="J39" i="7"/>
  <c r="H39" i="7"/>
  <c r="F39" i="7"/>
  <c r="O27" i="7"/>
  <c r="N27" i="7"/>
  <c r="M27" i="7"/>
  <c r="K27" i="7"/>
  <c r="I27" i="7"/>
  <c r="G27" i="7"/>
  <c r="O24" i="7"/>
  <c r="N24" i="7"/>
  <c r="L24" i="7"/>
  <c r="L27" i="7" s="1"/>
  <c r="J24" i="7"/>
  <c r="J27" i="7" s="1"/>
  <c r="H24" i="7"/>
  <c r="H27" i="7" s="1"/>
  <c r="F24" i="7"/>
  <c r="F27" i="7" s="1"/>
  <c r="O16" i="7"/>
  <c r="N16" i="7"/>
  <c r="L16" i="7"/>
  <c r="J16" i="7"/>
  <c r="H16" i="7"/>
  <c r="F16" i="7"/>
  <c r="O15" i="7"/>
  <c r="N15" i="7"/>
  <c r="L15" i="7"/>
  <c r="J15" i="7"/>
  <c r="H15" i="7"/>
  <c r="F15" i="7"/>
  <c r="O14" i="7"/>
  <c r="N14" i="7"/>
  <c r="L14" i="7"/>
  <c r="J14" i="7"/>
  <c r="H14" i="7"/>
  <c r="F14" i="7"/>
  <c r="I22" i="6"/>
  <c r="I20" i="6"/>
  <c r="I19" i="6"/>
  <c r="I23" i="6" s="1"/>
  <c r="F45" i="5"/>
  <c r="I45" i="5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G25" i="5"/>
  <c r="I24" i="5"/>
  <c r="G24" i="5"/>
  <c r="I23" i="5"/>
  <c r="G23" i="5"/>
  <c r="I22" i="5"/>
  <c r="I21" i="5"/>
  <c r="I20" i="5"/>
  <c r="I19" i="5"/>
  <c r="I18" i="5"/>
  <c r="I17" i="5"/>
  <c r="G17" i="5"/>
  <c r="I16" i="5"/>
  <c r="I15" i="5"/>
  <c r="G15" i="5"/>
  <c r="I14" i="5"/>
  <c r="I13" i="5"/>
  <c r="I12" i="5"/>
  <c r="G12" i="5"/>
  <c r="I11" i="5"/>
  <c r="I10" i="5"/>
  <c r="I9" i="5"/>
  <c r="G9" i="5"/>
  <c r="N44" i="4"/>
  <c r="L44" i="4"/>
  <c r="J44" i="4"/>
  <c r="H44" i="4"/>
  <c r="F44" i="4"/>
  <c r="N39" i="4"/>
  <c r="L39" i="4"/>
  <c r="J39" i="4"/>
  <c r="H39" i="4"/>
  <c r="F39" i="4"/>
  <c r="O27" i="4"/>
  <c r="N27" i="4"/>
  <c r="M27" i="4"/>
  <c r="K27" i="4"/>
  <c r="I27" i="4"/>
  <c r="G27" i="4"/>
  <c r="O24" i="4"/>
  <c r="N24" i="4"/>
  <c r="L24" i="4"/>
  <c r="L27" i="4" s="1"/>
  <c r="J24" i="4"/>
  <c r="J27" i="4" s="1"/>
  <c r="H24" i="4"/>
  <c r="H27" i="4" s="1"/>
  <c r="F24" i="4"/>
  <c r="F27" i="4" s="1"/>
  <c r="O16" i="4"/>
  <c r="N16" i="4"/>
  <c r="L16" i="4"/>
  <c r="J16" i="4"/>
  <c r="H16" i="4"/>
  <c r="F16" i="4"/>
  <c r="O15" i="4"/>
  <c r="N15" i="4"/>
  <c r="L15" i="4"/>
  <c r="J15" i="4"/>
  <c r="H15" i="4"/>
  <c r="F15" i="4"/>
  <c r="O14" i="4"/>
  <c r="N14" i="4"/>
  <c r="L14" i="4"/>
  <c r="J14" i="4"/>
  <c r="H14" i="4"/>
  <c r="F14" i="4"/>
  <c r="H45" i="2"/>
  <c r="F45" i="2"/>
  <c r="G42" i="2" s="1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F27" i="2"/>
  <c r="I27" i="2" s="1"/>
  <c r="I26" i="2"/>
  <c r="I25" i="2"/>
  <c r="I24" i="2"/>
  <c r="I23" i="2"/>
  <c r="G23" i="2"/>
  <c r="I22" i="2"/>
  <c r="I21" i="2"/>
  <c r="G21" i="2"/>
  <c r="I20" i="2"/>
  <c r="I19" i="2"/>
  <c r="I18" i="2"/>
  <c r="I17" i="2"/>
  <c r="I16" i="2"/>
  <c r="I15" i="2"/>
  <c r="G15" i="2"/>
  <c r="I14" i="2"/>
  <c r="G14" i="2"/>
  <c r="I13" i="2"/>
  <c r="I12" i="2"/>
  <c r="I11" i="2"/>
  <c r="I10" i="2"/>
  <c r="I9" i="2"/>
  <c r="G9" i="2"/>
  <c r="L45" i="4" l="1"/>
  <c r="H45" i="4"/>
  <c r="H45" i="7"/>
  <c r="F45" i="7"/>
  <c r="F45" i="4"/>
  <c r="N45" i="7"/>
  <c r="J45" i="7"/>
  <c r="N45" i="4"/>
  <c r="J45" i="4"/>
  <c r="I41" i="8"/>
  <c r="I44" i="8" s="1"/>
  <c r="I37" i="8"/>
  <c r="I42" i="8" s="1"/>
  <c r="G41" i="8"/>
  <c r="G44" i="8" s="1"/>
  <c r="G37" i="8"/>
  <c r="G42" i="8" s="1"/>
  <c r="E37" i="8"/>
  <c r="E42" i="8" s="1"/>
  <c r="E41" i="8"/>
  <c r="E44" i="8" s="1"/>
  <c r="I21" i="6"/>
  <c r="G29" i="5"/>
  <c r="G41" i="5"/>
  <c r="G42" i="5"/>
  <c r="G31" i="5"/>
  <c r="G37" i="5"/>
  <c r="G43" i="5"/>
  <c r="G32" i="5"/>
  <c r="G38" i="5"/>
  <c r="G44" i="5"/>
  <c r="G30" i="5"/>
  <c r="G45" i="5"/>
  <c r="G35" i="5"/>
  <c r="G36" i="5"/>
  <c r="G33" i="5"/>
  <c r="G39" i="5"/>
  <c r="G28" i="5"/>
  <c r="G34" i="5"/>
  <c r="G40" i="5"/>
  <c r="G18" i="5"/>
  <c r="G11" i="5"/>
  <c r="G19" i="5"/>
  <c r="G26" i="5"/>
  <c r="G13" i="5"/>
  <c r="G20" i="5"/>
  <c r="G14" i="5"/>
  <c r="G21" i="5"/>
  <c r="G27" i="5"/>
  <c r="G10" i="5"/>
  <c r="G16" i="5"/>
  <c r="G22" i="5"/>
  <c r="G17" i="2"/>
  <c r="G24" i="2"/>
  <c r="G12" i="2"/>
  <c r="G25" i="2"/>
  <c r="G11" i="2"/>
  <c r="G18" i="2"/>
  <c r="G19" i="2"/>
  <c r="G13" i="2"/>
  <c r="G26" i="2"/>
  <c r="G20" i="2"/>
  <c r="G27" i="2"/>
  <c r="G10" i="2"/>
  <c r="G16" i="2"/>
  <c r="G22" i="2"/>
  <c r="G37" i="2"/>
  <c r="G38" i="2"/>
  <c r="I45" i="2"/>
  <c r="G31" i="2"/>
  <c r="G43" i="2"/>
  <c r="G32" i="2"/>
  <c r="G44" i="2"/>
  <c r="G33" i="2"/>
  <c r="G39" i="2"/>
  <c r="G45" i="2"/>
  <c r="G28" i="2"/>
  <c r="G34" i="2"/>
  <c r="G40" i="2"/>
  <c r="G29" i="2"/>
  <c r="G35" i="2"/>
  <c r="G41" i="2"/>
  <c r="G30" i="2"/>
  <c r="G36" i="2"/>
</calcChain>
</file>

<file path=xl/sharedStrings.xml><?xml version="1.0" encoding="utf-8"?>
<sst xmlns="http://schemas.openxmlformats.org/spreadsheetml/2006/main" count="646" uniqueCount="269">
  <si>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</si>
  <si>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</si>
  <si>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</si>
  <si>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</si>
  <si>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</si>
  <si>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</si>
  <si>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</si>
  <si>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</si>
  <si>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</si>
  <si>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</si>
  <si>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</si>
  <si>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</si>
  <si>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</si>
  <si>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</si>
  <si>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</si>
  <si>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</si>
  <si>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</si>
  <si>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</si>
  <si>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</si>
  <si>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</si>
  <si>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</si>
  <si>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</si>
  <si>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</si>
  <si>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</si>
  <si>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</si>
  <si>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</si>
  <si>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</si>
  <si>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</si>
  <si>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</si>
  <si>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</si>
  <si>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</si>
  <si>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</si>
  <si>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</si>
  <si>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</si>
  <si>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</si>
  <si>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</si>
  <si>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</si>
  <si>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</si>
  <si>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</si>
  <si>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</si>
  <si>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</si>
  <si>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</si>
  <si>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</si>
  <si>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</si>
  <si>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</si>
  <si>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</si>
  <si>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</si>
  <si>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</si>
  <si>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</si>
  <si>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</si>
  <si>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</si>
  <si>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</si>
  <si>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</si>
  <si>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</si>
  <si>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</si>
  <si>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</si>
  <si>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</si>
  <si>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</si>
  <si>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</si>
  <si>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</si>
  <si>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</si>
  <si>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</si>
  <si>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</si>
  <si>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</si>
  <si>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</si>
  <si>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</si>
  <si>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</si>
  <si>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</si>
  <si>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</si>
  <si>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</si>
  <si>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</si>
  <si>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</si>
  <si>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</si>
  <si>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</si>
  <si>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</si>
  <si>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</si>
  <si>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</si>
  <si>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</si>
  <si>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</si>
  <si>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</si>
  <si>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</si>
  <si>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</si>
  <si>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</si>
  <si>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</si>
  <si>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</si>
  <si>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</si>
  <si>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</si>
  <si>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</si>
  <si>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</si>
  <si>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</si>
  <si>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</si>
  <si>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</si>
  <si>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</si>
  <si>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</si>
  <si>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</si>
  <si>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</si>
  <si>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</si>
  <si>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</si>
  <si>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</si>
  <si>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</si>
  <si>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</si>
  <si>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</si>
  <si>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</si>
  <si>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</si>
  <si>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</si>
  <si>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</si>
  <si>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</si>
  <si>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</si>
  <si>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</si>
  <si>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</si>
  <si>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</si>
  <si>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</si>
  <si>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</si>
  <si>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</si>
  <si>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</si>
  <si>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</si>
  <si>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</si>
  <si>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</si>
  <si>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</si>
  <si>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</si>
  <si>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</si>
  <si>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</si>
  <si>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</si>
  <si>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</si>
  <si>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</si>
  <si>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</si>
  <si>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</si>
  <si>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</si>
  <si>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</si>
  <si>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</si>
  <si>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</si>
  <si>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</si>
  <si>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</si>
  <si>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</si>
  <si>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</si>
  <si>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</si>
  <si>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</si>
  <si>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</si>
  <si>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</si>
  <si>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</si>
  <si>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</si>
  <si>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</si>
  <si>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</si>
  <si>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</si>
  <si>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</si>
  <si>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</si>
  <si>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</si>
  <si>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</si>
  <si>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</si>
  <si>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</si>
  <si>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</si>
  <si>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</si>
  <si>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</si>
  <si>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</si>
  <si>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</si>
  <si>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</si>
  <si>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</si>
  <si>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</si>
  <si>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</si>
  <si>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</si>
  <si>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</si>
  <si>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</si>
  <si>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</si>
  <si>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</si>
  <si>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</si>
  <si>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</si>
  <si>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</si>
  <si>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</si>
  <si>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</si>
  <si>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</si>
  <si>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</si>
  <si>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</si>
  <si>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</si>
  <si>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</si>
  <si>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</si>
  <si>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</si>
  <si>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</si>
  <si>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</si>
  <si>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</si>
  <si>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</si>
  <si>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</si>
  <si>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</si>
  <si>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</si>
  <si>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</si>
  <si>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</si>
  <si>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</si>
  <si>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</si>
  <si>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</si>
  <si>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</si>
  <si>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</si>
  <si>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</si>
  <si>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</si>
  <si>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</si>
  <si>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</si>
  <si>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</si>
  <si>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</si>
  <si>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</si>
  <si>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</si>
  <si>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</si>
  <si>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</si>
  <si>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</si>
  <si>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</si>
  <si>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</si>
  <si>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</si>
  <si>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</si>
  <si>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</si>
  <si>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</si>
  <si>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</si>
  <si>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</si>
  <si>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</si>
  <si>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</si>
  <si>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</si>
  <si>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</si>
  <si>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</si>
  <si>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</si>
  <si>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</si>
  <si>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</si>
  <si>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</si>
  <si>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</si>
  <si>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</si>
  <si>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</si>
  <si>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</si>
  <si>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</si>
  <si>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</si>
  <si>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</si>
  <si>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</si>
  <si>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</si>
  <si>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</si>
  <si>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</si>
  <si>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</si>
  <si>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</si>
  <si>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</si>
  <si>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</si>
  <si>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</si>
  <si>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</si>
  <si>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</si>
  <si>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</si>
  <si>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</si>
  <si>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</si>
  <si>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</si>
  <si>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</si>
  <si>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</si>
  <si>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</si>
  <si>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</si>
  <si>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</si>
  <si>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</si>
  <si>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</si>
  <si>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</si>
  <si>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</si>
  <si>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</si>
  <si>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病院事業会計</t>
  </si>
  <si>
    <t>水道事業会計</t>
  </si>
  <si>
    <t>工業用水道事業会計</t>
  </si>
  <si>
    <t>流域下水道事業会計</t>
    <rPh sb="0" eb="2">
      <t>リュウイキ</t>
    </rPh>
    <phoneticPr fontId="8"/>
  </si>
  <si>
    <t>中央卸売市場特別会計</t>
  </si>
  <si>
    <t>中城湾港(新港地区)臨海部土地造成事業特別会計</t>
  </si>
  <si>
    <t>宜野湾港整備事業特別会計</t>
  </si>
  <si>
    <t>国際物流拠点産業集積地域那覇地区特別会計</t>
  </si>
  <si>
    <t>中城湾港(新港地区)整備事業特別会計</t>
  </si>
  <si>
    <t>－</t>
  </si>
  <si>
    <t>中城湾港マリンタウン特別会計</t>
  </si>
  <si>
    <t>駐車場事業特別会計</t>
  </si>
  <si>
    <t>中城湾港(泡瀬地区)臨海部土地造成事業特別会計</t>
  </si>
  <si>
    <t>沖縄県</t>
    <rPh sb="0" eb="3">
      <t>オキナワケン</t>
    </rPh>
    <phoneticPr fontId="14"/>
  </si>
  <si>
    <t>沖縄県</t>
    <rPh sb="0" eb="3">
      <t>オキナワケン</t>
    </rPh>
    <phoneticPr fontId="16"/>
  </si>
  <si>
    <t xml:space="preserve"> 住宅供給公社 </t>
  </si>
  <si>
    <t xml:space="preserve"> 土地開発公社 </t>
  </si>
  <si>
    <t xml:space="preserve">  旭橋都市再開発株式会社  </t>
  </si>
  <si>
    <t>沖縄県</t>
    <rPh sb="0" eb="3">
      <t>オキナワケン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</si>
</sst>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20" fillId="0" borderId="5" xfId="0" applyNumberFormat="1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20" fillId="0" borderId="5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 shrinkToFit="1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2" fillId="0" borderId="10" xfId="0" applyNumberFormat="1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190500</xdr:rowOff>
    </xdr:from>
    <xdr:to>
      <xdr:col>14</xdr:col>
      <xdr:colOff>917426</xdr:colOff>
      <xdr:row>27</xdr:row>
      <xdr:rowOff>27454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B883F6A-BA78-4B30-B789-738729B636AA}"/>
            </a:ext>
          </a:extLst>
        </xdr:cNvPr>
        <xdr:cNvCxnSpPr/>
      </xdr:nvCxnSpPr>
      <xdr:spPr bwMode="auto">
        <a:xfrm flipH="1">
          <a:off x="10229850" y="1190625"/>
          <a:ext cx="1850876" cy="443752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53340</xdr:rowOff>
    </xdr:from>
    <xdr:to>
      <xdr:col>14</xdr:col>
      <xdr:colOff>931068</xdr:colOff>
      <xdr:row>26</xdr:row>
      <xdr:rowOff>186690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2E811FC-DDF4-4044-869E-A00E1FFA3270}"/>
            </a:ext>
          </a:extLst>
        </xdr:cNvPr>
        <xdr:cNvCxnSpPr/>
      </xdr:nvCxnSpPr>
      <xdr:spPr bwMode="auto">
        <a:xfrm flipH="1">
          <a:off x="2766060" y="1249680"/>
          <a:ext cx="9366408" cy="429387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8965</xdr:colOff>
      <xdr:row>7</xdr:row>
      <xdr:rowOff>44823</xdr:rowOff>
    </xdr:from>
    <xdr:to>
      <xdr:col>14</xdr:col>
      <xdr:colOff>918884</xdr:colOff>
      <xdr:row>26</xdr:row>
      <xdr:rowOff>134471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BF590DA-B97A-4726-A035-C742FBAB7105}"/>
            </a:ext>
          </a:extLst>
        </xdr:cNvPr>
        <xdr:cNvCxnSpPr/>
      </xdr:nvCxnSpPr>
      <xdr:spPr bwMode="auto">
        <a:xfrm flipH="1">
          <a:off x="10309412" y="1631576"/>
          <a:ext cx="1851213" cy="383689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30</xdr:row>
      <xdr:rowOff>188259</xdr:rowOff>
    </xdr:from>
    <xdr:to>
      <xdr:col>15</xdr:col>
      <xdr:colOff>14682</xdr:colOff>
      <xdr:row>47</xdr:row>
      <xdr:rowOff>179294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97C4C3-4614-4F0E-BC55-C76B628142BF}"/>
            </a:ext>
          </a:extLst>
        </xdr:cNvPr>
        <xdr:cNvCxnSpPr/>
      </xdr:nvCxnSpPr>
      <xdr:spPr bwMode="auto">
        <a:xfrm flipH="1">
          <a:off x="8462682" y="6311153"/>
          <a:ext cx="3735035" cy="334383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7</xdr:row>
      <xdr:rowOff>9525</xdr:rowOff>
    </xdr:from>
    <xdr:to>
      <xdr:col>13</xdr:col>
      <xdr:colOff>841788</xdr:colOff>
      <xdr:row>43</xdr:row>
      <xdr:rowOff>180975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CE6D713-C457-4D25-870A-8CF0E36D780D}"/>
            </a:ext>
          </a:extLst>
        </xdr:cNvPr>
        <xdr:cNvCxnSpPr/>
      </xdr:nvCxnSpPr>
      <xdr:spPr bwMode="auto">
        <a:xfrm flipH="1">
          <a:off x="8543925" y="1562100"/>
          <a:ext cx="3432588" cy="8401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33" activePane="bottomRight" state="frozen"/>
      <selection pane="topRight" activeCell="F1" sqref="F1"/>
      <selection pane="bottomLeft" activeCell="A9" sqref="A9"/>
      <selection pane="bottomRight" activeCell="F11" sqref="F11:F13"/>
    </sheetView>
  </sheetViews>
  <sheetFormatPr defaultColWidth="9" defaultRowHeight="13.2"/>
  <cols>
    <col min="1" max="2" width="3.6640625" style="2" customWidth="1"/>
    <col min="3" max="4" width="1.6640625" style="2" customWidth="1"/>
    <col min="5" max="5" width="32.6640625" style="2" customWidth="1"/>
    <col min="6" max="6" width="15.6640625" style="2" customWidth="1"/>
    <col min="7" max="7" width="10.6640625" style="2" customWidth="1"/>
    <col min="8" max="8" width="15.6640625" style="2" customWidth="1"/>
    <col min="9" max="9" width="10.6640625" style="2" customWidth="1"/>
    <col min="10" max="11" width="9" style="2"/>
    <col min="12" max="12" width="9.88671875" style="2" customWidth="1"/>
    <col min="13" max="16384" width="9" style="2"/>
  </cols>
  <sheetData>
    <row r="1" spans="1:11" ht="34.200000000000003" customHeight="1">
      <c r="A1" s="16" t="s">
        <v>0</v>
      </c>
      <c r="B1" s="16"/>
      <c r="C1" s="16"/>
      <c r="D1" s="16"/>
      <c r="E1" s="87" t="s">
        <v>268</v>
      </c>
      <c r="F1" s="1"/>
    </row>
    <row r="3" spans="1:11" ht="14.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00000000000001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88" t="s">
        <v>87</v>
      </c>
      <c r="B9" s="88" t="s">
        <v>89</v>
      </c>
      <c r="C9" s="59" t="s">
        <v>3</v>
      </c>
      <c r="D9" s="51"/>
      <c r="E9" s="51"/>
      <c r="F9" s="52">
        <v>204807</v>
      </c>
      <c r="G9" s="53">
        <f>F9/$F$27*100</f>
        <v>24.000407805490841</v>
      </c>
      <c r="H9" s="52">
        <v>180721</v>
      </c>
      <c r="I9" s="53">
        <f>(F9/H9-1)*100</f>
        <v>13.327726163533837</v>
      </c>
      <c r="K9" s="24"/>
    </row>
    <row r="10" spans="1:11" ht="18" customHeight="1">
      <c r="A10" s="88"/>
      <c r="B10" s="88"/>
      <c r="C10" s="61"/>
      <c r="D10" s="63" t="s">
        <v>22</v>
      </c>
      <c r="E10" s="51"/>
      <c r="F10" s="52">
        <v>51571</v>
      </c>
      <c r="G10" s="53">
        <f t="shared" ref="G10:G26" si="0">F10/$F$27*100</f>
        <v>6.0433726920318556</v>
      </c>
      <c r="H10" s="52">
        <v>43658</v>
      </c>
      <c r="I10" s="53">
        <f t="shared" ref="I10:I27" si="1">(F10/H10-1)*100</f>
        <v>18.124971368363198</v>
      </c>
    </row>
    <row r="11" spans="1:11" ht="18" customHeight="1">
      <c r="A11" s="88"/>
      <c r="B11" s="88"/>
      <c r="C11" s="61"/>
      <c r="D11" s="61"/>
      <c r="E11" s="45" t="s">
        <v>23</v>
      </c>
      <c r="F11" s="52">
        <v>44795</v>
      </c>
      <c r="G11" s="53">
        <f t="shared" si="0"/>
        <v>5.2493238397465047</v>
      </c>
      <c r="H11" s="52">
        <v>38009</v>
      </c>
      <c r="I11" s="53">
        <f t="shared" si="1"/>
        <v>17.853666236943887</v>
      </c>
    </row>
    <row r="12" spans="1:11" ht="18" customHeight="1">
      <c r="A12" s="88"/>
      <c r="B12" s="88"/>
      <c r="C12" s="61"/>
      <c r="D12" s="61"/>
      <c r="E12" s="45" t="s">
        <v>24</v>
      </c>
      <c r="F12" s="52">
        <v>2025</v>
      </c>
      <c r="G12" s="53">
        <f t="shared" si="0"/>
        <v>0.23730060889578458</v>
      </c>
      <c r="H12" s="52">
        <v>1746</v>
      </c>
      <c r="I12" s="53">
        <f t="shared" si="1"/>
        <v>15.97938144329898</v>
      </c>
    </row>
    <row r="13" spans="1:11" ht="18" customHeight="1">
      <c r="A13" s="88"/>
      <c r="B13" s="88"/>
      <c r="C13" s="61"/>
      <c r="D13" s="62"/>
      <c r="E13" s="45" t="s">
        <v>25</v>
      </c>
      <c r="F13" s="52">
        <v>90</v>
      </c>
      <c r="G13" s="53">
        <f t="shared" si="0"/>
        <v>1.0546693728701539E-2</v>
      </c>
      <c r="H13" s="52">
        <v>51</v>
      </c>
      <c r="I13" s="53">
        <f t="shared" si="1"/>
        <v>76.470588235294116</v>
      </c>
    </row>
    <row r="14" spans="1:11" ht="18" customHeight="1">
      <c r="A14" s="88"/>
      <c r="B14" s="88"/>
      <c r="C14" s="61"/>
      <c r="D14" s="59" t="s">
        <v>26</v>
      </c>
      <c r="E14" s="51"/>
      <c r="F14" s="52">
        <v>44964</v>
      </c>
      <c r="G14" s="53">
        <f t="shared" si="0"/>
        <v>5.2691281868592883</v>
      </c>
      <c r="H14" s="52">
        <v>37761</v>
      </c>
      <c r="I14" s="53">
        <f t="shared" si="1"/>
        <v>19.075236354969416</v>
      </c>
    </row>
    <row r="15" spans="1:11" ht="18" customHeight="1">
      <c r="A15" s="88"/>
      <c r="B15" s="88"/>
      <c r="C15" s="61"/>
      <c r="D15" s="61"/>
      <c r="E15" s="45" t="s">
        <v>27</v>
      </c>
      <c r="F15" s="52">
        <v>2551</v>
      </c>
      <c r="G15" s="53">
        <f t="shared" si="0"/>
        <v>0.29894017446575138</v>
      </c>
      <c r="H15" s="52">
        <v>2073</v>
      </c>
      <c r="I15" s="53">
        <f t="shared" si="1"/>
        <v>23.058369512783415</v>
      </c>
    </row>
    <row r="16" spans="1:11" ht="18" customHeight="1">
      <c r="A16" s="88"/>
      <c r="B16" s="88"/>
      <c r="C16" s="61"/>
      <c r="D16" s="62"/>
      <c r="E16" s="45" t="s">
        <v>28</v>
      </c>
      <c r="F16" s="52">
        <v>42413</v>
      </c>
      <c r="G16" s="53">
        <f t="shared" si="0"/>
        <v>4.9701880123935371</v>
      </c>
      <c r="H16" s="52">
        <v>35688</v>
      </c>
      <c r="I16" s="53">
        <f t="shared" si="1"/>
        <v>18.8438690876485</v>
      </c>
      <c r="K16" s="25"/>
    </row>
    <row r="17" spans="1:26" ht="18" customHeight="1">
      <c r="A17" s="88"/>
      <c r="B17" s="88"/>
      <c r="C17" s="61"/>
      <c r="D17" s="89" t="s">
        <v>29</v>
      </c>
      <c r="E17" s="90"/>
      <c r="F17" s="52">
        <v>74569</v>
      </c>
      <c r="G17" s="53">
        <f t="shared" si="0"/>
        <v>8.7384044961727216</v>
      </c>
      <c r="H17" s="52">
        <v>65680</v>
      </c>
      <c r="I17" s="53">
        <f t="shared" si="1"/>
        <v>13.533800243605354</v>
      </c>
    </row>
    <row r="18" spans="1:26" ht="18" customHeight="1">
      <c r="A18" s="88"/>
      <c r="B18" s="88"/>
      <c r="C18" s="61"/>
      <c r="D18" s="89" t="s">
        <v>93</v>
      </c>
      <c r="E18" s="91"/>
      <c r="F18" s="52">
        <v>5039</v>
      </c>
      <c r="G18" s="53">
        <f t="shared" si="0"/>
        <v>0.59049766332141163</v>
      </c>
      <c r="H18" s="52">
        <v>4877</v>
      </c>
      <c r="I18" s="53">
        <f t="shared" si="1"/>
        <v>3.3217141685462304</v>
      </c>
    </row>
    <row r="19" spans="1:26" ht="18" customHeight="1">
      <c r="A19" s="88"/>
      <c r="B19" s="88"/>
      <c r="C19" s="60"/>
      <c r="D19" s="89" t="s">
        <v>94</v>
      </c>
      <c r="E19" s="91"/>
      <c r="F19" s="54">
        <v>0</v>
      </c>
      <c r="G19" s="53">
        <f t="shared" si="0"/>
        <v>0</v>
      </c>
      <c r="H19" s="52">
        <v>0</v>
      </c>
      <c r="I19" s="53" t="e">
        <f t="shared" si="1"/>
        <v>#DIV/0!</v>
      </c>
      <c r="Z19" s="2" t="s">
        <v>95</v>
      </c>
    </row>
    <row r="20" spans="1:26" ht="18" customHeight="1">
      <c r="A20" s="88"/>
      <c r="B20" s="88"/>
      <c r="C20" s="51" t="s">
        <v>4</v>
      </c>
      <c r="D20" s="51"/>
      <c r="E20" s="51"/>
      <c r="F20" s="52">
        <v>30737</v>
      </c>
      <c r="G20" s="53">
        <f t="shared" si="0"/>
        <v>3.6019302793233239</v>
      </c>
      <c r="H20" s="52">
        <v>29079</v>
      </c>
      <c r="I20" s="53">
        <f t="shared" si="1"/>
        <v>5.7017091371780237</v>
      </c>
    </row>
    <row r="21" spans="1:26" ht="18" customHeight="1">
      <c r="A21" s="88"/>
      <c r="B21" s="88"/>
      <c r="C21" s="51" t="s">
        <v>5</v>
      </c>
      <c r="D21" s="51"/>
      <c r="E21" s="51"/>
      <c r="F21" s="52">
        <v>226005</v>
      </c>
      <c r="G21" s="53">
        <f t="shared" si="0"/>
        <v>26.484505735057677</v>
      </c>
      <c r="H21" s="52">
        <v>228377</v>
      </c>
      <c r="I21" s="53">
        <f t="shared" si="1"/>
        <v>-1.0386334876103964</v>
      </c>
    </row>
    <row r="22" spans="1:26" ht="18" customHeight="1">
      <c r="A22" s="88"/>
      <c r="B22" s="88"/>
      <c r="C22" s="51" t="s">
        <v>30</v>
      </c>
      <c r="D22" s="51"/>
      <c r="E22" s="51"/>
      <c r="F22" s="52">
        <v>15214</v>
      </c>
      <c r="G22" s="53">
        <f t="shared" si="0"/>
        <v>1.7828599820940576</v>
      </c>
      <c r="H22" s="52">
        <v>15001</v>
      </c>
      <c r="I22" s="53">
        <f t="shared" si="1"/>
        <v>1.4199053396440231</v>
      </c>
    </row>
    <row r="23" spans="1:26" ht="18" customHeight="1">
      <c r="A23" s="88"/>
      <c r="B23" s="88"/>
      <c r="C23" s="51" t="s">
        <v>6</v>
      </c>
      <c r="D23" s="51"/>
      <c r="E23" s="51"/>
      <c r="F23" s="52">
        <v>194951</v>
      </c>
      <c r="G23" s="53">
        <f t="shared" si="0"/>
        <v>22.84542765671215</v>
      </c>
      <c r="H23" s="52">
        <v>190269</v>
      </c>
      <c r="I23" s="53">
        <f t="shared" si="1"/>
        <v>2.4607266554194318</v>
      </c>
    </row>
    <row r="24" spans="1:26" ht="18" customHeight="1">
      <c r="A24" s="88"/>
      <c r="B24" s="88"/>
      <c r="C24" s="51" t="s">
        <v>31</v>
      </c>
      <c r="D24" s="51"/>
      <c r="E24" s="51"/>
      <c r="F24" s="52">
        <v>4336</v>
      </c>
      <c r="G24" s="53">
        <f t="shared" si="0"/>
        <v>0.50811626675166521</v>
      </c>
      <c r="H24" s="52">
        <v>2560</v>
      </c>
      <c r="I24" s="53">
        <f t="shared" si="1"/>
        <v>69.375000000000014</v>
      </c>
    </row>
    <row r="25" spans="1:26" ht="18" customHeight="1">
      <c r="A25" s="88"/>
      <c r="B25" s="88"/>
      <c r="C25" s="51" t="s">
        <v>7</v>
      </c>
      <c r="D25" s="51"/>
      <c r="E25" s="51"/>
      <c r="F25" s="52">
        <v>41997</v>
      </c>
      <c r="G25" s="53">
        <f t="shared" si="0"/>
        <v>4.9214388502697615</v>
      </c>
      <c r="H25" s="52">
        <v>36237</v>
      </c>
      <c r="I25" s="53">
        <f t="shared" si="1"/>
        <v>15.895355575792692</v>
      </c>
    </row>
    <row r="26" spans="1:26" ht="18" customHeight="1">
      <c r="A26" s="88"/>
      <c r="B26" s="88"/>
      <c r="C26" s="51" t="s">
        <v>8</v>
      </c>
      <c r="D26" s="51"/>
      <c r="E26" s="51"/>
      <c r="F26" s="52">
        <v>135301</v>
      </c>
      <c r="G26" s="53">
        <f t="shared" si="0"/>
        <v>15.855313424300521</v>
      </c>
      <c r="H26" s="52">
        <v>127180</v>
      </c>
      <c r="I26" s="53">
        <f t="shared" si="1"/>
        <v>6.3854379619437074</v>
      </c>
    </row>
    <row r="27" spans="1:26" ht="18" customHeight="1">
      <c r="A27" s="88"/>
      <c r="B27" s="88"/>
      <c r="C27" s="51" t="s">
        <v>9</v>
      </c>
      <c r="D27" s="51"/>
      <c r="E27" s="51"/>
      <c r="F27" s="52">
        <f>SUM(F9,F20:F26)</f>
        <v>853348</v>
      </c>
      <c r="G27" s="53">
        <f>F27/$F$27*100</f>
        <v>100</v>
      </c>
      <c r="H27" s="52">
        <v>809424</v>
      </c>
      <c r="I27" s="53">
        <f t="shared" si="1"/>
        <v>5.4265749471228863</v>
      </c>
    </row>
    <row r="28" spans="1:26" ht="18" customHeight="1">
      <c r="A28" s="88"/>
      <c r="B28" s="88" t="s">
        <v>88</v>
      </c>
      <c r="C28" s="59" t="s">
        <v>10</v>
      </c>
      <c r="D28" s="51"/>
      <c r="E28" s="51"/>
      <c r="F28" s="52">
        <f>F29+F30+F31</f>
        <v>318028</v>
      </c>
      <c r="G28" s="53">
        <f>F28/$F$45*100</f>
        <v>37.299693066972857</v>
      </c>
      <c r="H28" s="52">
        <v>317633</v>
      </c>
      <c r="I28" s="53">
        <f>(F28/H28-1)*100</f>
        <v>0.12435735581630691</v>
      </c>
    </row>
    <row r="29" spans="1:26" ht="18" customHeight="1">
      <c r="A29" s="88"/>
      <c r="B29" s="88"/>
      <c r="C29" s="61"/>
      <c r="D29" s="51" t="s">
        <v>11</v>
      </c>
      <c r="E29" s="51"/>
      <c r="F29" s="52">
        <v>218690</v>
      </c>
      <c r="G29" s="53">
        <f t="shared" ref="G29:G44" si="2">F29/$F$45*100</f>
        <v>25.64890474051434</v>
      </c>
      <c r="H29" s="52">
        <v>214503</v>
      </c>
      <c r="I29" s="53">
        <f t="shared" ref="I29:I45" si="3">(F29/H29-1)*100</f>
        <v>1.9519540519246759</v>
      </c>
    </row>
    <row r="30" spans="1:26" ht="18" customHeight="1">
      <c r="A30" s="88"/>
      <c r="B30" s="88"/>
      <c r="C30" s="61"/>
      <c r="D30" s="51" t="s">
        <v>32</v>
      </c>
      <c r="E30" s="51"/>
      <c r="F30" s="52">
        <v>42022</v>
      </c>
      <c r="G30" s="53">
        <f t="shared" si="2"/>
        <v>4.9285210800946251</v>
      </c>
      <c r="H30" s="52">
        <v>40087</v>
      </c>
      <c r="I30" s="53">
        <f t="shared" si="3"/>
        <v>4.8270012722329003</v>
      </c>
    </row>
    <row r="31" spans="1:26" ht="18" customHeight="1">
      <c r="A31" s="88"/>
      <c r="B31" s="88"/>
      <c r="C31" s="60"/>
      <c r="D31" s="51" t="s">
        <v>12</v>
      </c>
      <c r="E31" s="51"/>
      <c r="F31" s="52">
        <v>57316</v>
      </c>
      <c r="G31" s="53">
        <f t="shared" si="2"/>
        <v>6.7222672463638933</v>
      </c>
      <c r="H31" s="52">
        <v>63043</v>
      </c>
      <c r="I31" s="53">
        <f t="shared" si="3"/>
        <v>-9.0842758117475331</v>
      </c>
    </row>
    <row r="32" spans="1:26" ht="18" customHeight="1">
      <c r="A32" s="88"/>
      <c r="B32" s="88"/>
      <c r="C32" s="59" t="s">
        <v>13</v>
      </c>
      <c r="D32" s="51"/>
      <c r="E32" s="51"/>
      <c r="F32" s="52">
        <f>F33+F34+F35+F36+F37+F38</f>
        <v>399116</v>
      </c>
      <c r="G32" s="53">
        <f t="shared" si="2"/>
        <v>46.810042820499888</v>
      </c>
      <c r="H32" s="52">
        <v>362036</v>
      </c>
      <c r="I32" s="53">
        <f t="shared" si="3"/>
        <v>10.24207537371975</v>
      </c>
    </row>
    <row r="33" spans="1:9" ht="18" customHeight="1">
      <c r="A33" s="88"/>
      <c r="B33" s="88"/>
      <c r="C33" s="61"/>
      <c r="D33" s="51" t="s">
        <v>14</v>
      </c>
      <c r="E33" s="51"/>
      <c r="F33" s="52">
        <v>57944</v>
      </c>
      <c r="G33" s="53">
        <f t="shared" si="2"/>
        <v>6.7959217901338089</v>
      </c>
      <c r="H33" s="52">
        <v>55013</v>
      </c>
      <c r="I33" s="53">
        <f t="shared" si="3"/>
        <v>5.3278316034391926</v>
      </c>
    </row>
    <row r="34" spans="1:9" ht="18" customHeight="1">
      <c r="A34" s="88"/>
      <c r="B34" s="88"/>
      <c r="C34" s="61"/>
      <c r="D34" s="51" t="s">
        <v>33</v>
      </c>
      <c r="E34" s="51"/>
      <c r="F34" s="52">
        <v>3663</v>
      </c>
      <c r="G34" s="53">
        <f t="shared" si="2"/>
        <v>0.42961241055605665</v>
      </c>
      <c r="H34" s="52">
        <v>3181</v>
      </c>
      <c r="I34" s="53">
        <f t="shared" si="3"/>
        <v>15.152467777428491</v>
      </c>
    </row>
    <row r="35" spans="1:9" ht="18" customHeight="1">
      <c r="A35" s="88"/>
      <c r="B35" s="88"/>
      <c r="C35" s="61"/>
      <c r="D35" s="51" t="s">
        <v>34</v>
      </c>
      <c r="E35" s="51"/>
      <c r="F35" s="52">
        <v>232123</v>
      </c>
      <c r="G35" s="53">
        <f t="shared" si="2"/>
        <v>27.224384814497277</v>
      </c>
      <c r="H35" s="52">
        <v>211206</v>
      </c>
      <c r="I35" s="53">
        <f t="shared" si="3"/>
        <v>9.903601223450087</v>
      </c>
    </row>
    <row r="36" spans="1:9" ht="18" customHeight="1">
      <c r="A36" s="88"/>
      <c r="B36" s="88"/>
      <c r="C36" s="61"/>
      <c r="D36" s="51" t="s">
        <v>35</v>
      </c>
      <c r="E36" s="51"/>
      <c r="F36" s="52">
        <v>14540</v>
      </c>
      <c r="G36" s="53">
        <f t="shared" si="2"/>
        <v>1.7053138000232222</v>
      </c>
      <c r="H36" s="52">
        <v>15015</v>
      </c>
      <c r="I36" s="53">
        <f t="shared" si="3"/>
        <v>-3.1635031635031674</v>
      </c>
    </row>
    <row r="37" spans="1:9" ht="18" customHeight="1">
      <c r="A37" s="88"/>
      <c r="B37" s="88"/>
      <c r="C37" s="61"/>
      <c r="D37" s="51" t="s">
        <v>15</v>
      </c>
      <c r="E37" s="51"/>
      <c r="F37" s="52">
        <v>19937</v>
      </c>
      <c r="G37" s="53">
        <f t="shared" si="2"/>
        <v>2.3382971960841119</v>
      </c>
      <c r="H37" s="52">
        <v>9695</v>
      </c>
      <c r="I37" s="53">
        <f t="shared" si="3"/>
        <v>105.64208354822071</v>
      </c>
    </row>
    <row r="38" spans="1:9" ht="18" customHeight="1">
      <c r="A38" s="88"/>
      <c r="B38" s="88"/>
      <c r="C38" s="60"/>
      <c r="D38" s="51" t="s">
        <v>36</v>
      </c>
      <c r="E38" s="51"/>
      <c r="F38" s="52">
        <f>2+70907</f>
        <v>70909</v>
      </c>
      <c r="G38" s="53">
        <f t="shared" si="2"/>
        <v>8.3165128092054097</v>
      </c>
      <c r="H38" s="52">
        <v>67249</v>
      </c>
      <c r="I38" s="53">
        <f t="shared" si="3"/>
        <v>5.4424601109310133</v>
      </c>
    </row>
    <row r="39" spans="1:9" ht="18" customHeight="1">
      <c r="A39" s="88"/>
      <c r="B39" s="88"/>
      <c r="C39" s="59" t="s">
        <v>16</v>
      </c>
      <c r="D39" s="51"/>
      <c r="E39" s="51"/>
      <c r="F39" s="52">
        <f>F40+F43</f>
        <v>135485</v>
      </c>
      <c r="G39" s="53">
        <f t="shared" si="2"/>
        <v>15.890264112527252</v>
      </c>
      <c r="H39" s="52">
        <v>129755</v>
      </c>
      <c r="I39" s="53">
        <f t="shared" si="3"/>
        <v>4.41601479711764</v>
      </c>
    </row>
    <row r="40" spans="1:9" ht="18" customHeight="1">
      <c r="A40" s="88"/>
      <c r="B40" s="88"/>
      <c r="C40" s="61"/>
      <c r="D40" s="59" t="s">
        <v>17</v>
      </c>
      <c r="E40" s="51"/>
      <c r="F40" s="52">
        <f>F41+F42</f>
        <v>130990</v>
      </c>
      <c r="G40" s="53">
        <f t="shared" si="2"/>
        <v>15.363071159906594</v>
      </c>
      <c r="H40" s="52">
        <v>126562</v>
      </c>
      <c r="I40" s="53">
        <f t="shared" si="3"/>
        <v>3.4986804886142808</v>
      </c>
    </row>
    <row r="41" spans="1:9" ht="18" customHeight="1">
      <c r="A41" s="88"/>
      <c r="B41" s="88"/>
      <c r="C41" s="61"/>
      <c r="D41" s="61"/>
      <c r="E41" s="55" t="s">
        <v>91</v>
      </c>
      <c r="F41" s="52">
        <f>94330+3269</f>
        <v>97599</v>
      </c>
      <c r="G41" s="53">
        <f t="shared" si="2"/>
        <v>11.446830919426855</v>
      </c>
      <c r="H41" s="52">
        <v>101123</v>
      </c>
      <c r="I41" s="56">
        <f t="shared" si="3"/>
        <v>-3.4848649664270259</v>
      </c>
    </row>
    <row r="42" spans="1:9" ht="18" customHeight="1">
      <c r="A42" s="88"/>
      <c r="B42" s="88"/>
      <c r="C42" s="61"/>
      <c r="D42" s="60"/>
      <c r="E42" s="45" t="s">
        <v>37</v>
      </c>
      <c r="F42" s="52">
        <v>33391</v>
      </c>
      <c r="G42" s="53">
        <f t="shared" si="2"/>
        <v>3.9162402404797394</v>
      </c>
      <c r="H42" s="52">
        <v>25439</v>
      </c>
      <c r="I42" s="56">
        <f t="shared" si="3"/>
        <v>31.259090373049258</v>
      </c>
    </row>
    <row r="43" spans="1:9" ht="18" customHeight="1">
      <c r="A43" s="88"/>
      <c r="B43" s="88"/>
      <c r="C43" s="61"/>
      <c r="D43" s="51" t="s">
        <v>38</v>
      </c>
      <c r="E43" s="51"/>
      <c r="F43" s="52">
        <v>4495</v>
      </c>
      <c r="G43" s="53">
        <f t="shared" si="2"/>
        <v>0.52719295262065924</v>
      </c>
      <c r="H43" s="52">
        <v>3193</v>
      </c>
      <c r="I43" s="56">
        <f t="shared" si="3"/>
        <v>40.77669902912622</v>
      </c>
    </row>
    <row r="44" spans="1:9" ht="18" customHeight="1">
      <c r="A44" s="88"/>
      <c r="B44" s="88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88"/>
      <c r="B45" s="88"/>
      <c r="C45" s="45" t="s">
        <v>18</v>
      </c>
      <c r="D45" s="45"/>
      <c r="E45" s="45"/>
      <c r="F45" s="52">
        <f>SUM(F28,F32,F39)</f>
        <v>852629</v>
      </c>
      <c r="G45" s="53">
        <f>F45/$F$45*100</f>
        <v>100</v>
      </c>
      <c r="H45" s="52">
        <f>SUM(H28,H32,H39)</f>
        <v>809424</v>
      </c>
      <c r="I45" s="53">
        <f t="shared" si="3"/>
        <v>5.3377463480203113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80" zoomScaleNormal="100" zoomScaleSheetLayoutView="8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27" sqref="F27"/>
    </sheetView>
  </sheetViews>
  <sheetFormatPr defaultColWidth="9" defaultRowHeight="13.2"/>
  <cols>
    <col min="1" max="1" width="3.6640625" style="2" customWidth="1"/>
    <col min="2" max="3" width="1.6640625" style="2" customWidth="1"/>
    <col min="4" max="4" width="22.6640625" style="2" customWidth="1"/>
    <col min="5" max="5" width="10.6640625" style="2" customWidth="1"/>
    <col min="6" max="21" width="13.6640625" style="2" customWidth="1"/>
    <col min="22" max="25" width="12" style="2" customWidth="1"/>
    <col min="26" max="16384" width="9" style="2"/>
  </cols>
  <sheetData>
    <row r="1" spans="1:25" ht="34.200000000000003" customHeight="1">
      <c r="A1" s="20" t="s">
        <v>0</v>
      </c>
      <c r="B1" s="11"/>
      <c r="C1" s="11"/>
      <c r="D1" s="86" t="s">
        <v>268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.2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.2" customHeight="1">
      <c r="A6" s="98" t="s">
        <v>48</v>
      </c>
      <c r="B6" s="99"/>
      <c r="C6" s="99"/>
      <c r="D6" s="99"/>
      <c r="E6" s="99"/>
      <c r="F6" s="94" t="s">
        <v>250</v>
      </c>
      <c r="G6" s="94"/>
      <c r="H6" s="94" t="s">
        <v>251</v>
      </c>
      <c r="I6" s="94"/>
      <c r="J6" s="94" t="s">
        <v>252</v>
      </c>
      <c r="K6" s="94"/>
      <c r="L6" s="94" t="s">
        <v>253</v>
      </c>
      <c r="M6" s="94"/>
      <c r="N6" s="94"/>
      <c r="O6" s="94"/>
    </row>
    <row r="7" spans="1:25" ht="16.2" customHeight="1">
      <c r="A7" s="99"/>
      <c r="B7" s="99"/>
      <c r="C7" s="99"/>
      <c r="D7" s="99"/>
      <c r="E7" s="99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6.2" customHeight="1">
      <c r="A8" s="96" t="s">
        <v>82</v>
      </c>
      <c r="B8" s="59" t="s">
        <v>49</v>
      </c>
      <c r="C8" s="51"/>
      <c r="D8" s="51"/>
      <c r="E8" s="64" t="s">
        <v>40</v>
      </c>
      <c r="F8" s="52">
        <v>68760</v>
      </c>
      <c r="G8" s="52">
        <v>68999</v>
      </c>
      <c r="H8" s="52">
        <v>33778</v>
      </c>
      <c r="I8" s="52">
        <v>31508</v>
      </c>
      <c r="J8" s="52">
        <v>674</v>
      </c>
      <c r="K8" s="52">
        <v>667</v>
      </c>
      <c r="L8" s="52">
        <v>11777</v>
      </c>
      <c r="M8" s="52">
        <v>11803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.2" customHeight="1">
      <c r="A9" s="96"/>
      <c r="B9" s="61"/>
      <c r="C9" s="51" t="s">
        <v>50</v>
      </c>
      <c r="D9" s="51"/>
      <c r="E9" s="64" t="s">
        <v>41</v>
      </c>
      <c r="F9" s="52">
        <v>68312</v>
      </c>
      <c r="G9" s="52">
        <v>68780</v>
      </c>
      <c r="H9" s="52">
        <v>33682</v>
      </c>
      <c r="I9" s="52">
        <v>31508</v>
      </c>
      <c r="J9" s="52">
        <v>674</v>
      </c>
      <c r="K9" s="52">
        <v>667</v>
      </c>
      <c r="L9" s="52">
        <v>11777</v>
      </c>
      <c r="M9" s="52">
        <v>11803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.2" customHeight="1">
      <c r="A10" s="96"/>
      <c r="B10" s="60"/>
      <c r="C10" s="51" t="s">
        <v>51</v>
      </c>
      <c r="D10" s="51"/>
      <c r="E10" s="64" t="s">
        <v>42</v>
      </c>
      <c r="F10" s="52">
        <v>448</v>
      </c>
      <c r="G10" s="52">
        <v>220</v>
      </c>
      <c r="H10" s="52">
        <v>97</v>
      </c>
      <c r="I10" s="52">
        <v>0</v>
      </c>
      <c r="J10" s="65">
        <v>0</v>
      </c>
      <c r="K10" s="65">
        <v>0</v>
      </c>
      <c r="L10" s="52"/>
      <c r="M10" s="52"/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2" customHeight="1">
      <c r="A11" s="96"/>
      <c r="B11" s="59" t="s">
        <v>52</v>
      </c>
      <c r="C11" s="51"/>
      <c r="D11" s="51"/>
      <c r="E11" s="64" t="s">
        <v>43</v>
      </c>
      <c r="F11" s="52">
        <v>76963</v>
      </c>
      <c r="G11" s="52">
        <v>75506</v>
      </c>
      <c r="H11" s="52">
        <v>33767</v>
      </c>
      <c r="I11" s="52">
        <v>31870</v>
      </c>
      <c r="J11" s="52">
        <v>732</v>
      </c>
      <c r="K11" s="52">
        <v>689</v>
      </c>
      <c r="L11" s="52">
        <v>12237</v>
      </c>
      <c r="M11" s="52">
        <v>12059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.2" customHeight="1">
      <c r="A12" s="96"/>
      <c r="B12" s="61"/>
      <c r="C12" s="51" t="s">
        <v>53</v>
      </c>
      <c r="D12" s="51"/>
      <c r="E12" s="64" t="s">
        <v>44</v>
      </c>
      <c r="F12" s="52">
        <v>76493</v>
      </c>
      <c r="G12" s="52">
        <v>75070</v>
      </c>
      <c r="H12" s="52">
        <v>33671</v>
      </c>
      <c r="I12" s="52">
        <v>31824</v>
      </c>
      <c r="J12" s="52">
        <v>732</v>
      </c>
      <c r="K12" s="52">
        <v>689</v>
      </c>
      <c r="L12" s="52">
        <v>12237</v>
      </c>
      <c r="M12" s="52">
        <v>12059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.2" customHeight="1">
      <c r="A13" s="96"/>
      <c r="B13" s="60"/>
      <c r="C13" s="51" t="s">
        <v>54</v>
      </c>
      <c r="D13" s="51"/>
      <c r="E13" s="64" t="s">
        <v>45</v>
      </c>
      <c r="F13" s="52">
        <v>470</v>
      </c>
      <c r="G13" s="52">
        <v>436</v>
      </c>
      <c r="H13" s="65">
        <v>97</v>
      </c>
      <c r="I13" s="65">
        <v>46</v>
      </c>
      <c r="J13" s="65">
        <v>0</v>
      </c>
      <c r="K13" s="65">
        <v>0</v>
      </c>
      <c r="L13" s="52"/>
      <c r="M13" s="52"/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.2" customHeight="1">
      <c r="A14" s="96"/>
      <c r="B14" s="51" t="s">
        <v>55</v>
      </c>
      <c r="C14" s="51"/>
      <c r="D14" s="51"/>
      <c r="E14" s="64" t="s">
        <v>96</v>
      </c>
      <c r="F14" s="52">
        <f t="shared" ref="F14:O14" si="0">F9-F12</f>
        <v>-8181</v>
      </c>
      <c r="G14" s="52">
        <v>-6290</v>
      </c>
      <c r="H14" s="52">
        <f t="shared" si="0"/>
        <v>11</v>
      </c>
      <c r="I14" s="52">
        <v>-316</v>
      </c>
      <c r="J14" s="52">
        <f t="shared" si="0"/>
        <v>-58</v>
      </c>
      <c r="K14" s="52">
        <v>-22</v>
      </c>
      <c r="L14" s="52">
        <f t="shared" si="0"/>
        <v>-460</v>
      </c>
      <c r="M14" s="52">
        <v>-256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.2" customHeight="1">
      <c r="A15" s="96"/>
      <c r="B15" s="51" t="s">
        <v>56</v>
      </c>
      <c r="C15" s="51"/>
      <c r="D15" s="51"/>
      <c r="E15" s="64" t="s">
        <v>97</v>
      </c>
      <c r="F15" s="52">
        <f t="shared" ref="F15:O15" si="1">F10-F13</f>
        <v>-22</v>
      </c>
      <c r="G15" s="52">
        <v>-216</v>
      </c>
      <c r="H15" s="52">
        <f t="shared" si="1"/>
        <v>0</v>
      </c>
      <c r="I15" s="52">
        <v>-46</v>
      </c>
      <c r="J15" s="52">
        <f t="shared" si="1"/>
        <v>0</v>
      </c>
      <c r="K15" s="52">
        <v>0</v>
      </c>
      <c r="L15" s="52">
        <f t="shared" si="1"/>
        <v>0</v>
      </c>
      <c r="M15" s="52">
        <v>0</v>
      </c>
      <c r="N15" s="52">
        <f t="shared" si="1"/>
        <v>0</v>
      </c>
      <c r="O15" s="52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.2" customHeight="1">
      <c r="A16" s="96"/>
      <c r="B16" s="51" t="s">
        <v>57</v>
      </c>
      <c r="C16" s="51"/>
      <c r="D16" s="51"/>
      <c r="E16" s="64" t="s">
        <v>98</v>
      </c>
      <c r="F16" s="52">
        <f t="shared" ref="F16:O16" si="2">F8-F11</f>
        <v>-8203</v>
      </c>
      <c r="G16" s="52">
        <v>-6507</v>
      </c>
      <c r="H16" s="52">
        <f t="shared" si="2"/>
        <v>11</v>
      </c>
      <c r="I16" s="52">
        <v>-362</v>
      </c>
      <c r="J16" s="52">
        <f t="shared" si="2"/>
        <v>-58</v>
      </c>
      <c r="K16" s="52">
        <v>-22</v>
      </c>
      <c r="L16" s="52">
        <f t="shared" si="2"/>
        <v>-460</v>
      </c>
      <c r="M16" s="52">
        <v>-256</v>
      </c>
      <c r="N16" s="52">
        <f t="shared" si="2"/>
        <v>0</v>
      </c>
      <c r="O16" s="52">
        <f t="shared" si="2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.2" customHeight="1">
      <c r="A17" s="96"/>
      <c r="B17" s="51" t="s">
        <v>58</v>
      </c>
      <c r="C17" s="51"/>
      <c r="D17" s="51"/>
      <c r="E17" s="49"/>
      <c r="F17" s="52"/>
      <c r="G17" s="52" t="s">
        <v>259</v>
      </c>
      <c r="H17" s="65" t="s">
        <v>259</v>
      </c>
      <c r="I17" s="65" t="s">
        <v>259</v>
      </c>
      <c r="J17" s="52">
        <v>0</v>
      </c>
      <c r="K17" s="52">
        <v>0</v>
      </c>
      <c r="L17" s="52"/>
      <c r="M17" s="52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.2" customHeight="1">
      <c r="A18" s="96"/>
      <c r="B18" s="51" t="s">
        <v>59</v>
      </c>
      <c r="C18" s="51"/>
      <c r="D18" s="51"/>
      <c r="E18" s="49"/>
      <c r="F18" s="66"/>
      <c r="G18" s="66" t="s">
        <v>259</v>
      </c>
      <c r="H18" s="66" t="s">
        <v>259</v>
      </c>
      <c r="I18" s="66" t="s">
        <v>259</v>
      </c>
      <c r="J18" s="66">
        <v>0</v>
      </c>
      <c r="K18" s="66">
        <v>0</v>
      </c>
      <c r="L18" s="66"/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.2" customHeight="1">
      <c r="A19" s="96" t="s">
        <v>83</v>
      </c>
      <c r="B19" s="59" t="s">
        <v>60</v>
      </c>
      <c r="C19" s="51"/>
      <c r="D19" s="51"/>
      <c r="E19" s="64"/>
      <c r="F19" s="52">
        <v>6148</v>
      </c>
      <c r="G19" s="52">
        <v>6272</v>
      </c>
      <c r="H19" s="52">
        <v>8011</v>
      </c>
      <c r="I19" s="52">
        <v>9613</v>
      </c>
      <c r="J19" s="52">
        <v>53</v>
      </c>
      <c r="K19" s="52">
        <v>59</v>
      </c>
      <c r="L19" s="52">
        <v>6601</v>
      </c>
      <c r="M19" s="52">
        <v>5997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.2" customHeight="1">
      <c r="A20" s="96"/>
      <c r="B20" s="60"/>
      <c r="C20" s="51" t="s">
        <v>61</v>
      </c>
      <c r="D20" s="51"/>
      <c r="E20" s="64"/>
      <c r="F20" s="52">
        <v>3937</v>
      </c>
      <c r="G20" s="52">
        <v>3957</v>
      </c>
      <c r="H20" s="52">
        <v>3165</v>
      </c>
      <c r="I20" s="52">
        <v>2700</v>
      </c>
      <c r="J20" s="52">
        <v>0</v>
      </c>
      <c r="K20" s="65">
        <v>0</v>
      </c>
      <c r="L20" s="52">
        <v>3114</v>
      </c>
      <c r="M20" s="52">
        <v>2484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.2" customHeight="1">
      <c r="A21" s="96"/>
      <c r="B21" s="51" t="s">
        <v>62</v>
      </c>
      <c r="C21" s="51"/>
      <c r="D21" s="51"/>
      <c r="E21" s="64" t="s">
        <v>99</v>
      </c>
      <c r="F21" s="52">
        <v>6148</v>
      </c>
      <c r="G21" s="52">
        <v>6272</v>
      </c>
      <c r="H21" s="52">
        <v>8011</v>
      </c>
      <c r="I21" s="52">
        <v>9613</v>
      </c>
      <c r="J21" s="52">
        <v>53</v>
      </c>
      <c r="K21" s="52">
        <v>59</v>
      </c>
      <c r="L21" s="52">
        <v>6601</v>
      </c>
      <c r="M21" s="52">
        <v>5997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.2" customHeight="1">
      <c r="A22" s="96"/>
      <c r="B22" s="59" t="s">
        <v>63</v>
      </c>
      <c r="C22" s="51"/>
      <c r="D22" s="51"/>
      <c r="E22" s="64" t="s">
        <v>100</v>
      </c>
      <c r="F22" s="52">
        <v>8033</v>
      </c>
      <c r="G22" s="52">
        <v>8466</v>
      </c>
      <c r="H22" s="52">
        <v>12947</v>
      </c>
      <c r="I22" s="52">
        <v>13666</v>
      </c>
      <c r="J22" s="52">
        <v>187</v>
      </c>
      <c r="K22" s="52">
        <v>134</v>
      </c>
      <c r="L22" s="52">
        <v>7903</v>
      </c>
      <c r="M22" s="52">
        <v>7250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.2" customHeight="1">
      <c r="A23" s="96"/>
      <c r="B23" s="60" t="s">
        <v>64</v>
      </c>
      <c r="C23" s="51" t="s">
        <v>65</v>
      </c>
      <c r="D23" s="51"/>
      <c r="E23" s="64"/>
      <c r="F23" s="52">
        <v>3827</v>
      </c>
      <c r="G23" s="52">
        <v>4247</v>
      </c>
      <c r="H23" s="52">
        <v>3676</v>
      </c>
      <c r="I23" s="52">
        <v>3856</v>
      </c>
      <c r="J23" s="52">
        <v>39</v>
      </c>
      <c r="K23" s="52">
        <v>41</v>
      </c>
      <c r="L23" s="52">
        <v>1146</v>
      </c>
      <c r="M23" s="52">
        <v>1161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.2" customHeight="1">
      <c r="A24" s="96"/>
      <c r="B24" s="51" t="s">
        <v>101</v>
      </c>
      <c r="C24" s="51"/>
      <c r="D24" s="51"/>
      <c r="E24" s="64" t="s">
        <v>102</v>
      </c>
      <c r="F24" s="52">
        <f t="shared" ref="F24:O24" si="3">F21-F22</f>
        <v>-1885</v>
      </c>
      <c r="G24" s="52">
        <v>-2194</v>
      </c>
      <c r="H24" s="52">
        <f t="shared" si="3"/>
        <v>-4936</v>
      </c>
      <c r="I24" s="52">
        <v>-4053</v>
      </c>
      <c r="J24" s="52">
        <f t="shared" si="3"/>
        <v>-134</v>
      </c>
      <c r="K24" s="52">
        <v>-75</v>
      </c>
      <c r="L24" s="52">
        <f t="shared" si="3"/>
        <v>-1302</v>
      </c>
      <c r="M24" s="52">
        <v>-1253</v>
      </c>
      <c r="N24" s="52">
        <f t="shared" si="3"/>
        <v>0</v>
      </c>
      <c r="O24" s="52">
        <f t="shared" si="3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.2" customHeight="1">
      <c r="A25" s="96"/>
      <c r="B25" s="59" t="s">
        <v>66</v>
      </c>
      <c r="C25" s="59"/>
      <c r="D25" s="59"/>
      <c r="E25" s="100" t="s">
        <v>103</v>
      </c>
      <c r="F25" s="92">
        <v>1885</v>
      </c>
      <c r="G25" s="92">
        <v>2194</v>
      </c>
      <c r="H25" s="92">
        <v>4936</v>
      </c>
      <c r="I25" s="92">
        <v>4053</v>
      </c>
      <c r="J25" s="92">
        <v>134</v>
      </c>
      <c r="K25" s="92">
        <v>75</v>
      </c>
      <c r="L25" s="92">
        <v>1302</v>
      </c>
      <c r="M25" s="92">
        <v>1253</v>
      </c>
      <c r="N25" s="92"/>
      <c r="O25" s="92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.2" customHeight="1">
      <c r="A26" s="96"/>
      <c r="B26" s="78" t="s">
        <v>67</v>
      </c>
      <c r="C26" s="78"/>
      <c r="D26" s="78"/>
      <c r="E26" s="10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.2" customHeight="1">
      <c r="A27" s="96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 t="shared" ref="G27:O27" si="4">G24+G25</f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  <c r="L27" s="52">
        <f t="shared" si="4"/>
        <v>0</v>
      </c>
      <c r="M27" s="52">
        <f t="shared" si="4"/>
        <v>0</v>
      </c>
      <c r="N27" s="52">
        <f t="shared" si="4"/>
        <v>0</v>
      </c>
      <c r="O27" s="52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.2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.2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.2" customHeight="1">
      <c r="A30" s="99" t="s">
        <v>68</v>
      </c>
      <c r="B30" s="99"/>
      <c r="C30" s="99"/>
      <c r="D30" s="99"/>
      <c r="E30" s="99"/>
      <c r="F30" s="95" t="s">
        <v>254</v>
      </c>
      <c r="G30" s="95"/>
      <c r="H30" s="95" t="s">
        <v>255</v>
      </c>
      <c r="I30" s="95"/>
      <c r="J30" s="95" t="s">
        <v>256</v>
      </c>
      <c r="K30" s="95"/>
      <c r="L30" s="95" t="s">
        <v>257</v>
      </c>
      <c r="M30" s="95"/>
      <c r="N30" s="95" t="s">
        <v>258</v>
      </c>
      <c r="O30" s="95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.2" customHeight="1">
      <c r="A31" s="99"/>
      <c r="B31" s="99"/>
      <c r="C31" s="99"/>
      <c r="D31" s="99"/>
      <c r="E31" s="99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.2" customHeight="1">
      <c r="A32" s="96" t="s">
        <v>84</v>
      </c>
      <c r="B32" s="59" t="s">
        <v>49</v>
      </c>
      <c r="C32" s="51"/>
      <c r="D32" s="51"/>
      <c r="E32" s="64" t="s">
        <v>40</v>
      </c>
      <c r="F32" s="52">
        <v>419</v>
      </c>
      <c r="G32" s="52">
        <v>388</v>
      </c>
      <c r="H32" s="52">
        <v>167</v>
      </c>
      <c r="I32" s="52">
        <v>149</v>
      </c>
      <c r="J32" s="52">
        <v>315</v>
      </c>
      <c r="K32" s="52">
        <v>325</v>
      </c>
      <c r="L32" s="52">
        <v>311</v>
      </c>
      <c r="M32" s="52">
        <v>323</v>
      </c>
      <c r="N32" s="52">
        <v>209</v>
      </c>
      <c r="O32" s="52">
        <v>185</v>
      </c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.2" customHeight="1">
      <c r="A33" s="102"/>
      <c r="B33" s="61"/>
      <c r="C33" s="59" t="s">
        <v>69</v>
      </c>
      <c r="D33" s="51"/>
      <c r="E33" s="64"/>
      <c r="F33" s="52">
        <v>321</v>
      </c>
      <c r="G33" s="52">
        <v>320</v>
      </c>
      <c r="H33" s="52">
        <v>167</v>
      </c>
      <c r="I33" s="52">
        <v>149</v>
      </c>
      <c r="J33" s="52">
        <v>196</v>
      </c>
      <c r="K33" s="52">
        <v>196</v>
      </c>
      <c r="L33" s="52">
        <v>311</v>
      </c>
      <c r="M33" s="52">
        <v>323</v>
      </c>
      <c r="N33" s="52">
        <v>168</v>
      </c>
      <c r="O33" s="52">
        <v>169</v>
      </c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.2" customHeight="1">
      <c r="A34" s="102"/>
      <c r="B34" s="61"/>
      <c r="C34" s="60"/>
      <c r="D34" s="51" t="s">
        <v>70</v>
      </c>
      <c r="E34" s="64"/>
      <c r="F34" s="52">
        <v>241</v>
      </c>
      <c r="G34" s="52">
        <v>236</v>
      </c>
      <c r="H34" s="52">
        <v>108</v>
      </c>
      <c r="I34" s="52">
        <v>89</v>
      </c>
      <c r="J34" s="52">
        <v>196</v>
      </c>
      <c r="K34" s="52">
        <v>196</v>
      </c>
      <c r="L34" s="52">
        <v>277</v>
      </c>
      <c r="M34" s="52">
        <v>281</v>
      </c>
      <c r="N34" s="52">
        <v>168</v>
      </c>
      <c r="O34" s="52">
        <v>169</v>
      </c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.2" customHeight="1">
      <c r="A35" s="102"/>
      <c r="B35" s="60"/>
      <c r="C35" s="51" t="s">
        <v>71</v>
      </c>
      <c r="D35" s="51"/>
      <c r="E35" s="64"/>
      <c r="F35" s="52">
        <v>98</v>
      </c>
      <c r="G35" s="52">
        <v>68</v>
      </c>
      <c r="H35" s="52">
        <v>0</v>
      </c>
      <c r="I35" s="52">
        <v>0</v>
      </c>
      <c r="J35" s="66">
        <v>119</v>
      </c>
      <c r="K35" s="66">
        <v>129</v>
      </c>
      <c r="L35" s="52">
        <v>0</v>
      </c>
      <c r="M35" s="52">
        <v>0</v>
      </c>
      <c r="N35" s="52">
        <v>41</v>
      </c>
      <c r="O35" s="52">
        <v>16</v>
      </c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.2" customHeight="1">
      <c r="A36" s="102"/>
      <c r="B36" s="59" t="s">
        <v>52</v>
      </c>
      <c r="C36" s="51"/>
      <c r="D36" s="51"/>
      <c r="E36" s="64" t="s">
        <v>41</v>
      </c>
      <c r="F36" s="52">
        <v>410</v>
      </c>
      <c r="G36" s="52">
        <v>381</v>
      </c>
      <c r="H36" s="52">
        <v>81</v>
      </c>
      <c r="I36" s="52">
        <v>148</v>
      </c>
      <c r="J36" s="52">
        <v>134</v>
      </c>
      <c r="K36" s="52">
        <v>140</v>
      </c>
      <c r="L36" s="52">
        <v>257</v>
      </c>
      <c r="M36" s="52">
        <v>257</v>
      </c>
      <c r="N36" s="52">
        <v>95</v>
      </c>
      <c r="O36" s="52">
        <v>71</v>
      </c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.2" customHeight="1">
      <c r="A37" s="102"/>
      <c r="B37" s="61"/>
      <c r="C37" s="51" t="s">
        <v>72</v>
      </c>
      <c r="D37" s="51"/>
      <c r="E37" s="64"/>
      <c r="F37" s="52">
        <v>409</v>
      </c>
      <c r="G37" s="52">
        <v>380</v>
      </c>
      <c r="H37" s="52">
        <v>80</v>
      </c>
      <c r="I37" s="52">
        <v>147</v>
      </c>
      <c r="J37" s="52">
        <v>123</v>
      </c>
      <c r="K37" s="52">
        <v>131</v>
      </c>
      <c r="L37" s="52">
        <v>249</v>
      </c>
      <c r="M37" s="52">
        <v>248</v>
      </c>
      <c r="N37" s="52">
        <v>84</v>
      </c>
      <c r="O37" s="52">
        <v>61</v>
      </c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.2" customHeight="1">
      <c r="A38" s="102"/>
      <c r="B38" s="60"/>
      <c r="C38" s="51" t="s">
        <v>73</v>
      </c>
      <c r="D38" s="51"/>
      <c r="E38" s="64"/>
      <c r="F38" s="52">
        <v>1</v>
      </c>
      <c r="G38" s="52">
        <v>1</v>
      </c>
      <c r="H38" s="52">
        <v>1</v>
      </c>
      <c r="I38" s="52">
        <v>1</v>
      </c>
      <c r="J38" s="52">
        <v>11</v>
      </c>
      <c r="K38" s="66">
        <v>9</v>
      </c>
      <c r="L38" s="52">
        <v>8</v>
      </c>
      <c r="M38" s="52">
        <v>9</v>
      </c>
      <c r="N38" s="52">
        <v>12</v>
      </c>
      <c r="O38" s="52">
        <v>10</v>
      </c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.2" customHeight="1">
      <c r="A39" s="102"/>
      <c r="B39" s="45" t="s">
        <v>74</v>
      </c>
      <c r="C39" s="45"/>
      <c r="D39" s="45"/>
      <c r="E39" s="64" t="s">
        <v>107</v>
      </c>
      <c r="F39" s="52">
        <f>F32-F36</f>
        <v>9</v>
      </c>
      <c r="G39" s="52">
        <v>7</v>
      </c>
      <c r="H39" s="52">
        <f t="shared" ref="H39:N39" si="5">H32-H36</f>
        <v>86</v>
      </c>
      <c r="I39" s="52">
        <v>1</v>
      </c>
      <c r="J39" s="52">
        <f t="shared" si="5"/>
        <v>181</v>
      </c>
      <c r="K39" s="52">
        <v>185</v>
      </c>
      <c r="L39" s="52">
        <f t="shared" si="5"/>
        <v>54</v>
      </c>
      <c r="M39" s="52">
        <v>66</v>
      </c>
      <c r="N39" s="52">
        <f t="shared" si="5"/>
        <v>114</v>
      </c>
      <c r="O39" s="52">
        <v>114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.2" customHeight="1">
      <c r="A40" s="96" t="s">
        <v>85</v>
      </c>
      <c r="B40" s="59" t="s">
        <v>75</v>
      </c>
      <c r="C40" s="51"/>
      <c r="D40" s="51"/>
      <c r="E40" s="64" t="s">
        <v>43</v>
      </c>
      <c r="F40" s="52">
        <v>9</v>
      </c>
      <c r="G40" s="52">
        <v>7</v>
      </c>
      <c r="H40" s="52">
        <v>0</v>
      </c>
      <c r="I40" s="52">
        <v>0</v>
      </c>
      <c r="J40" s="52">
        <v>216</v>
      </c>
      <c r="K40" s="52">
        <v>263</v>
      </c>
      <c r="L40" s="52">
        <v>0</v>
      </c>
      <c r="M40" s="52">
        <v>0</v>
      </c>
      <c r="N40" s="52">
        <v>174</v>
      </c>
      <c r="O40" s="52">
        <v>188</v>
      </c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.2" customHeight="1">
      <c r="A41" s="97"/>
      <c r="B41" s="60"/>
      <c r="C41" s="51" t="s">
        <v>76</v>
      </c>
      <c r="D41" s="51"/>
      <c r="E41" s="64"/>
      <c r="F41" s="66">
        <v>0</v>
      </c>
      <c r="G41" s="66">
        <v>0</v>
      </c>
      <c r="H41" s="66">
        <v>0</v>
      </c>
      <c r="I41" s="66">
        <v>0</v>
      </c>
      <c r="J41" s="52">
        <v>216</v>
      </c>
      <c r="K41" s="52">
        <v>263</v>
      </c>
      <c r="L41" s="52">
        <v>0</v>
      </c>
      <c r="M41" s="52">
        <v>0</v>
      </c>
      <c r="N41" s="52">
        <v>174</v>
      </c>
      <c r="O41" s="52">
        <v>188</v>
      </c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.2" customHeight="1">
      <c r="A42" s="97"/>
      <c r="B42" s="59" t="s">
        <v>63</v>
      </c>
      <c r="C42" s="51"/>
      <c r="D42" s="51"/>
      <c r="E42" s="64" t="s">
        <v>44</v>
      </c>
      <c r="F42" s="52">
        <v>18</v>
      </c>
      <c r="G42" s="52">
        <v>14</v>
      </c>
      <c r="H42" s="52">
        <v>87</v>
      </c>
      <c r="I42" s="52">
        <v>0</v>
      </c>
      <c r="J42" s="52">
        <v>396</v>
      </c>
      <c r="K42" s="52">
        <v>449</v>
      </c>
      <c r="L42" s="52">
        <v>82</v>
      </c>
      <c r="M42" s="52">
        <v>82</v>
      </c>
      <c r="N42" s="52">
        <v>287</v>
      </c>
      <c r="O42" s="52">
        <v>301</v>
      </c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.2" customHeight="1">
      <c r="A43" s="97"/>
      <c r="B43" s="60"/>
      <c r="C43" s="51" t="s">
        <v>77</v>
      </c>
      <c r="D43" s="51"/>
      <c r="E43" s="64"/>
      <c r="F43" s="52">
        <v>18</v>
      </c>
      <c r="G43" s="52">
        <v>14</v>
      </c>
      <c r="H43" s="52">
        <v>0</v>
      </c>
      <c r="I43" s="52">
        <v>0</v>
      </c>
      <c r="J43" s="66">
        <v>290</v>
      </c>
      <c r="K43" s="66">
        <v>343</v>
      </c>
      <c r="L43" s="52">
        <v>13</v>
      </c>
      <c r="M43" s="52">
        <v>13</v>
      </c>
      <c r="N43" s="52">
        <v>133</v>
      </c>
      <c r="O43" s="52">
        <v>147</v>
      </c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.2" customHeight="1">
      <c r="A44" s="97"/>
      <c r="B44" s="51" t="s">
        <v>74</v>
      </c>
      <c r="C44" s="51"/>
      <c r="D44" s="51"/>
      <c r="E44" s="64" t="s">
        <v>108</v>
      </c>
      <c r="F44" s="66">
        <f>F40-F42</f>
        <v>-9</v>
      </c>
      <c r="G44" s="66">
        <v>-7</v>
      </c>
      <c r="H44" s="66">
        <f t="shared" ref="H44:N44" si="6">H40-H42</f>
        <v>-87</v>
      </c>
      <c r="I44" s="66">
        <v>0</v>
      </c>
      <c r="J44" s="66">
        <f t="shared" si="6"/>
        <v>-180</v>
      </c>
      <c r="K44" s="66">
        <v>-186</v>
      </c>
      <c r="L44" s="66">
        <f t="shared" si="6"/>
        <v>-82</v>
      </c>
      <c r="M44" s="66">
        <v>-82</v>
      </c>
      <c r="N44" s="66">
        <f t="shared" si="6"/>
        <v>-113</v>
      </c>
      <c r="O44" s="66">
        <v>-113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.2" customHeight="1">
      <c r="A45" s="96" t="s">
        <v>86</v>
      </c>
      <c r="B45" s="45" t="s">
        <v>78</v>
      </c>
      <c r="C45" s="45"/>
      <c r="D45" s="45"/>
      <c r="E45" s="64" t="s">
        <v>109</v>
      </c>
      <c r="F45" s="52">
        <f>F39+F44</f>
        <v>0</v>
      </c>
      <c r="G45" s="52">
        <v>0</v>
      </c>
      <c r="H45" s="52">
        <f t="shared" ref="H45:N45" si="7">H39+H44</f>
        <v>-1</v>
      </c>
      <c r="I45" s="52">
        <v>1</v>
      </c>
      <c r="J45" s="52">
        <f t="shared" si="7"/>
        <v>1</v>
      </c>
      <c r="K45" s="52">
        <v>-1</v>
      </c>
      <c r="L45" s="52">
        <f t="shared" si="7"/>
        <v>-28</v>
      </c>
      <c r="M45" s="52">
        <v>-16</v>
      </c>
      <c r="N45" s="52">
        <f t="shared" si="7"/>
        <v>1</v>
      </c>
      <c r="O45" s="52">
        <v>1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.2" customHeight="1">
      <c r="A46" s="97"/>
      <c r="B46" s="51" t="s">
        <v>79</v>
      </c>
      <c r="C46" s="51"/>
      <c r="D46" s="51"/>
      <c r="E46" s="51"/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52">
        <v>0</v>
      </c>
      <c r="M46" s="52">
        <v>0</v>
      </c>
      <c r="N46" s="66">
        <v>0</v>
      </c>
      <c r="O46" s="66">
        <v>0</v>
      </c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.2" customHeight="1">
      <c r="A47" s="97"/>
      <c r="B47" s="51" t="s">
        <v>80</v>
      </c>
      <c r="C47" s="51"/>
      <c r="D47" s="51"/>
      <c r="E47" s="51"/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.2" customHeight="1">
      <c r="A48" s="97"/>
      <c r="B48" s="51" t="s">
        <v>81</v>
      </c>
      <c r="C48" s="51"/>
      <c r="D48" s="51"/>
      <c r="E48" s="51"/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.2" customHeight="1">
      <c r="A49" s="8" t="s">
        <v>110</v>
      </c>
    </row>
    <row r="50" spans="1:1" ht="16.2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orientation="portrait" r:id="rId1"/>
  <headerFooter alignWithMargins="0">
    <oddHeader>&amp;R&amp;"明朝,斜体"&amp;9都道府県－2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226A-9C8E-47DB-BFA9-8DE2A97B42B4}">
  <dimension ref="A1:Y50"/>
  <sheetViews>
    <sheetView view="pageBreakPreview" zoomScale="90" zoomScaleNormal="100" zoomScaleSheetLayoutView="90" workbookViewId="0">
      <pane xSplit="5" ySplit="7" topLeftCell="F17" activePane="bottomRight" state="frozen"/>
      <selection activeCell="L8" sqref="L8"/>
      <selection pane="topRight" activeCell="L8" sqref="L8"/>
      <selection pane="bottomLeft" activeCell="L8" sqref="L8"/>
      <selection pane="bottomRight" activeCell="F49" sqref="F49"/>
    </sheetView>
  </sheetViews>
  <sheetFormatPr defaultColWidth="9" defaultRowHeight="13.2"/>
  <cols>
    <col min="1" max="1" width="3.6640625" style="2" customWidth="1"/>
    <col min="2" max="3" width="1.6640625" style="2" customWidth="1"/>
    <col min="4" max="4" width="22.6640625" style="2" customWidth="1"/>
    <col min="5" max="5" width="10.6640625" style="2" customWidth="1"/>
    <col min="6" max="21" width="13.6640625" style="2" customWidth="1"/>
    <col min="22" max="25" width="12" style="2" customWidth="1"/>
    <col min="26" max="16384" width="9" style="2"/>
  </cols>
  <sheetData>
    <row r="1" spans="1:25" ht="34.200000000000003" customHeight="1">
      <c r="A1" s="20" t="s">
        <v>0</v>
      </c>
      <c r="B1" s="11"/>
      <c r="C1" s="11"/>
      <c r="D1" s="86" t="s">
        <v>268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.2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.2" customHeight="1">
      <c r="A6" s="98" t="s">
        <v>48</v>
      </c>
      <c r="B6" s="99"/>
      <c r="C6" s="99"/>
      <c r="D6" s="99"/>
      <c r="E6" s="99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25" ht="16.2" customHeight="1">
      <c r="A7" s="99"/>
      <c r="B7" s="99"/>
      <c r="C7" s="99"/>
      <c r="D7" s="99"/>
      <c r="E7" s="99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6.2" customHeight="1">
      <c r="A8" s="96" t="s">
        <v>82</v>
      </c>
      <c r="B8" s="59" t="s">
        <v>49</v>
      </c>
      <c r="C8" s="51"/>
      <c r="D8" s="51"/>
      <c r="E8" s="64" t="s">
        <v>40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.2" customHeight="1">
      <c r="A9" s="96"/>
      <c r="B9" s="61"/>
      <c r="C9" s="51" t="s">
        <v>50</v>
      </c>
      <c r="D9" s="51"/>
      <c r="E9" s="64" t="s">
        <v>41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.2" customHeight="1">
      <c r="A10" s="96"/>
      <c r="B10" s="60"/>
      <c r="C10" s="51" t="s">
        <v>51</v>
      </c>
      <c r="D10" s="51"/>
      <c r="E10" s="64" t="s">
        <v>42</v>
      </c>
      <c r="F10" s="52"/>
      <c r="G10" s="52"/>
      <c r="H10" s="52"/>
      <c r="I10" s="52"/>
      <c r="J10" s="65"/>
      <c r="K10" s="65"/>
      <c r="L10" s="52"/>
      <c r="M10" s="52"/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2" customHeight="1">
      <c r="A11" s="96"/>
      <c r="B11" s="59" t="s">
        <v>52</v>
      </c>
      <c r="C11" s="51"/>
      <c r="D11" s="51"/>
      <c r="E11" s="64" t="s">
        <v>43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.2" customHeight="1">
      <c r="A12" s="96"/>
      <c r="B12" s="61"/>
      <c r="C12" s="51" t="s">
        <v>53</v>
      </c>
      <c r="D12" s="51"/>
      <c r="E12" s="64" t="s">
        <v>44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.2" customHeight="1">
      <c r="A13" s="96"/>
      <c r="B13" s="60"/>
      <c r="C13" s="51" t="s">
        <v>54</v>
      </c>
      <c r="D13" s="51"/>
      <c r="E13" s="64" t="s">
        <v>45</v>
      </c>
      <c r="F13" s="52"/>
      <c r="G13" s="52"/>
      <c r="H13" s="65"/>
      <c r="I13" s="65"/>
      <c r="J13" s="65"/>
      <c r="K13" s="65"/>
      <c r="L13" s="52"/>
      <c r="M13" s="52"/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.2" customHeight="1">
      <c r="A14" s="96"/>
      <c r="B14" s="51" t="s">
        <v>55</v>
      </c>
      <c r="C14" s="51"/>
      <c r="D14" s="51"/>
      <c r="E14" s="64" t="s">
        <v>96</v>
      </c>
      <c r="F14" s="52">
        <f t="shared" ref="F14:O15" si="0">F9-F12</f>
        <v>0</v>
      </c>
      <c r="G14" s="52">
        <f t="shared" si="0"/>
        <v>0</v>
      </c>
      <c r="H14" s="52">
        <f t="shared" si="0"/>
        <v>0</v>
      </c>
      <c r="I14" s="52">
        <f t="shared" si="0"/>
        <v>0</v>
      </c>
      <c r="J14" s="52">
        <f t="shared" si="0"/>
        <v>0</v>
      </c>
      <c r="K14" s="52">
        <f t="shared" si="0"/>
        <v>0</v>
      </c>
      <c r="L14" s="52">
        <f t="shared" si="0"/>
        <v>0</v>
      </c>
      <c r="M14" s="52">
        <f t="shared" si="0"/>
        <v>0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.2" customHeight="1">
      <c r="A15" s="96"/>
      <c r="B15" s="51" t="s">
        <v>56</v>
      </c>
      <c r="C15" s="51"/>
      <c r="D15" s="51"/>
      <c r="E15" s="64" t="s">
        <v>97</v>
      </c>
      <c r="F15" s="52">
        <f t="shared" si="0"/>
        <v>0</v>
      </c>
      <c r="G15" s="52">
        <f t="shared" si="0"/>
        <v>0</v>
      </c>
      <c r="H15" s="52">
        <f t="shared" si="0"/>
        <v>0</v>
      </c>
      <c r="I15" s="52">
        <f t="shared" si="0"/>
        <v>0</v>
      </c>
      <c r="J15" s="52">
        <f t="shared" si="0"/>
        <v>0</v>
      </c>
      <c r="K15" s="52">
        <f t="shared" si="0"/>
        <v>0</v>
      </c>
      <c r="L15" s="52">
        <f t="shared" si="0"/>
        <v>0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.2" customHeight="1">
      <c r="A16" s="96"/>
      <c r="B16" s="51" t="s">
        <v>57</v>
      </c>
      <c r="C16" s="51"/>
      <c r="D16" s="51"/>
      <c r="E16" s="64" t="s">
        <v>98</v>
      </c>
      <c r="F16" s="52">
        <f t="shared" ref="F16:O16" si="1">F8-F11</f>
        <v>0</v>
      </c>
      <c r="G16" s="52">
        <f t="shared" si="1"/>
        <v>0</v>
      </c>
      <c r="H16" s="52">
        <f t="shared" si="1"/>
        <v>0</v>
      </c>
      <c r="I16" s="52">
        <f t="shared" si="1"/>
        <v>0</v>
      </c>
      <c r="J16" s="52">
        <f t="shared" si="1"/>
        <v>0</v>
      </c>
      <c r="K16" s="52">
        <f t="shared" si="1"/>
        <v>0</v>
      </c>
      <c r="L16" s="52">
        <f t="shared" si="1"/>
        <v>0</v>
      </c>
      <c r="M16" s="52">
        <f t="shared" si="1"/>
        <v>0</v>
      </c>
      <c r="N16" s="52">
        <f t="shared" si="1"/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.2" customHeight="1">
      <c r="A17" s="96"/>
      <c r="B17" s="51" t="s">
        <v>58</v>
      </c>
      <c r="C17" s="51"/>
      <c r="D17" s="51"/>
      <c r="E17" s="49"/>
      <c r="F17" s="52"/>
      <c r="G17" s="52"/>
      <c r="H17" s="65"/>
      <c r="I17" s="65"/>
      <c r="J17" s="52"/>
      <c r="K17" s="52"/>
      <c r="L17" s="52"/>
      <c r="M17" s="52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.2" customHeight="1">
      <c r="A18" s="96"/>
      <c r="B18" s="51" t="s">
        <v>59</v>
      </c>
      <c r="C18" s="51"/>
      <c r="D18" s="51"/>
      <c r="E18" s="49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.2" customHeight="1">
      <c r="A19" s="96" t="s">
        <v>83</v>
      </c>
      <c r="B19" s="59" t="s">
        <v>60</v>
      </c>
      <c r="C19" s="51"/>
      <c r="D19" s="51"/>
      <c r="E19" s="64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.2" customHeight="1">
      <c r="A20" s="96"/>
      <c r="B20" s="60"/>
      <c r="C20" s="51" t="s">
        <v>61</v>
      </c>
      <c r="D20" s="51"/>
      <c r="E20" s="64"/>
      <c r="F20" s="52"/>
      <c r="G20" s="52"/>
      <c r="H20" s="52"/>
      <c r="I20" s="52"/>
      <c r="J20" s="52"/>
      <c r="K20" s="65"/>
      <c r="L20" s="52"/>
      <c r="M20" s="52"/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.2" customHeight="1">
      <c r="A21" s="96"/>
      <c r="B21" s="51" t="s">
        <v>62</v>
      </c>
      <c r="C21" s="51"/>
      <c r="D21" s="51"/>
      <c r="E21" s="64" t="s">
        <v>99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.2" customHeight="1">
      <c r="A22" s="96"/>
      <c r="B22" s="59" t="s">
        <v>63</v>
      </c>
      <c r="C22" s="51"/>
      <c r="D22" s="51"/>
      <c r="E22" s="64" t="s">
        <v>100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.2" customHeight="1">
      <c r="A23" s="96"/>
      <c r="B23" s="60" t="s">
        <v>64</v>
      </c>
      <c r="C23" s="51" t="s">
        <v>65</v>
      </c>
      <c r="D23" s="51"/>
      <c r="E23" s="64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.2" customHeight="1">
      <c r="A24" s="96"/>
      <c r="B24" s="51" t="s">
        <v>101</v>
      </c>
      <c r="C24" s="51"/>
      <c r="D24" s="51"/>
      <c r="E24" s="64" t="s">
        <v>102</v>
      </c>
      <c r="F24" s="52">
        <f t="shared" ref="F24:O24" si="2">F21-F22</f>
        <v>0</v>
      </c>
      <c r="G24" s="52">
        <f t="shared" si="2"/>
        <v>0</v>
      </c>
      <c r="H24" s="52">
        <f t="shared" si="2"/>
        <v>0</v>
      </c>
      <c r="I24" s="52">
        <f t="shared" si="2"/>
        <v>0</v>
      </c>
      <c r="J24" s="52">
        <f t="shared" si="2"/>
        <v>0</v>
      </c>
      <c r="K24" s="52">
        <f t="shared" si="2"/>
        <v>0</v>
      </c>
      <c r="L24" s="52">
        <f t="shared" si="2"/>
        <v>0</v>
      </c>
      <c r="M24" s="52">
        <f t="shared" si="2"/>
        <v>0</v>
      </c>
      <c r="N24" s="52">
        <f t="shared" si="2"/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.2" customHeight="1">
      <c r="A25" s="96"/>
      <c r="B25" s="59" t="s">
        <v>66</v>
      </c>
      <c r="C25" s="59"/>
      <c r="D25" s="59"/>
      <c r="E25" s="100" t="s">
        <v>103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.2" customHeight="1">
      <c r="A26" s="96"/>
      <c r="B26" s="78" t="s">
        <v>67</v>
      </c>
      <c r="C26" s="78"/>
      <c r="D26" s="78"/>
      <c r="E26" s="10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.2" customHeight="1">
      <c r="A27" s="96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 t="shared" ref="G27:O27" si="3">G24+G25</f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.2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.2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.2" customHeight="1">
      <c r="A30" s="99" t="s">
        <v>68</v>
      </c>
      <c r="B30" s="99"/>
      <c r="C30" s="99"/>
      <c r="D30" s="99"/>
      <c r="E30" s="99"/>
      <c r="F30" s="95" t="s">
        <v>260</v>
      </c>
      <c r="G30" s="95"/>
      <c r="H30" s="95" t="s">
        <v>261</v>
      </c>
      <c r="I30" s="95"/>
      <c r="J30" s="95" t="s">
        <v>262</v>
      </c>
      <c r="K30" s="95"/>
      <c r="L30" s="103"/>
      <c r="M30" s="103"/>
      <c r="N30" s="103"/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.2" customHeight="1">
      <c r="A31" s="99"/>
      <c r="B31" s="99"/>
      <c r="C31" s="99"/>
      <c r="D31" s="99"/>
      <c r="E31" s="99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.2" customHeight="1">
      <c r="A32" s="96" t="s">
        <v>84</v>
      </c>
      <c r="B32" s="59" t="s">
        <v>49</v>
      </c>
      <c r="C32" s="51"/>
      <c r="D32" s="51"/>
      <c r="E32" s="64" t="s">
        <v>40</v>
      </c>
      <c r="F32" s="52">
        <v>193</v>
      </c>
      <c r="G32" s="52">
        <v>241</v>
      </c>
      <c r="H32" s="52">
        <v>59</v>
      </c>
      <c r="I32" s="52">
        <v>65</v>
      </c>
      <c r="J32" s="52">
        <v>0</v>
      </c>
      <c r="K32" s="52">
        <v>0</v>
      </c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.2" customHeight="1">
      <c r="A33" s="102"/>
      <c r="B33" s="61"/>
      <c r="C33" s="59" t="s">
        <v>69</v>
      </c>
      <c r="D33" s="51"/>
      <c r="E33" s="64"/>
      <c r="F33" s="52">
        <v>92</v>
      </c>
      <c r="G33" s="52">
        <v>84</v>
      </c>
      <c r="H33" s="52">
        <v>59</v>
      </c>
      <c r="I33" s="52">
        <v>65</v>
      </c>
      <c r="J33" s="52">
        <v>0</v>
      </c>
      <c r="K33" s="52">
        <v>0</v>
      </c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.2" customHeight="1">
      <c r="A34" s="102"/>
      <c r="B34" s="61"/>
      <c r="C34" s="60"/>
      <c r="D34" s="51" t="s">
        <v>70</v>
      </c>
      <c r="E34" s="64"/>
      <c r="F34" s="52">
        <v>92</v>
      </c>
      <c r="G34" s="52">
        <v>84</v>
      </c>
      <c r="H34" s="52"/>
      <c r="I34" s="52"/>
      <c r="J34" s="52">
        <v>0</v>
      </c>
      <c r="K34" s="52">
        <v>0</v>
      </c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.2" customHeight="1">
      <c r="A35" s="102"/>
      <c r="B35" s="60"/>
      <c r="C35" s="51" t="s">
        <v>71</v>
      </c>
      <c r="D35" s="51"/>
      <c r="E35" s="64"/>
      <c r="F35" s="52">
        <v>101</v>
      </c>
      <c r="G35" s="52">
        <v>157</v>
      </c>
      <c r="H35" s="52"/>
      <c r="I35" s="52"/>
      <c r="J35" s="66">
        <v>0</v>
      </c>
      <c r="K35" s="66">
        <v>0</v>
      </c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.2" customHeight="1">
      <c r="A36" s="102"/>
      <c r="B36" s="59" t="s">
        <v>52</v>
      </c>
      <c r="C36" s="51"/>
      <c r="D36" s="51"/>
      <c r="E36" s="64" t="s">
        <v>41</v>
      </c>
      <c r="F36" s="52">
        <v>132</v>
      </c>
      <c r="G36" s="52">
        <v>183</v>
      </c>
      <c r="H36" s="52">
        <v>8</v>
      </c>
      <c r="I36" s="52">
        <v>5</v>
      </c>
      <c r="J36" s="52">
        <v>0</v>
      </c>
      <c r="K36" s="52">
        <v>0</v>
      </c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.2" customHeight="1">
      <c r="A37" s="102"/>
      <c r="B37" s="61"/>
      <c r="C37" s="51" t="s">
        <v>72</v>
      </c>
      <c r="D37" s="51"/>
      <c r="E37" s="64"/>
      <c r="F37" s="52">
        <v>128</v>
      </c>
      <c r="G37" s="52">
        <v>178</v>
      </c>
      <c r="H37" s="52">
        <v>8</v>
      </c>
      <c r="I37" s="52">
        <v>5</v>
      </c>
      <c r="J37" s="52">
        <v>0</v>
      </c>
      <c r="K37" s="52">
        <v>0</v>
      </c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.2" customHeight="1">
      <c r="A38" s="102"/>
      <c r="B38" s="60"/>
      <c r="C38" s="51" t="s">
        <v>73</v>
      </c>
      <c r="D38" s="51"/>
      <c r="E38" s="64"/>
      <c r="F38" s="52">
        <v>4</v>
      </c>
      <c r="G38" s="52">
        <v>5</v>
      </c>
      <c r="H38" s="52"/>
      <c r="I38" s="52"/>
      <c r="J38" s="52">
        <v>0</v>
      </c>
      <c r="K38" s="66">
        <v>0</v>
      </c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.2" customHeight="1">
      <c r="A39" s="102"/>
      <c r="B39" s="45" t="s">
        <v>74</v>
      </c>
      <c r="C39" s="45"/>
      <c r="D39" s="45"/>
      <c r="E39" s="64" t="s">
        <v>107</v>
      </c>
      <c r="F39" s="52">
        <f>F32-F36</f>
        <v>61</v>
      </c>
      <c r="G39" s="52">
        <v>58</v>
      </c>
      <c r="H39" s="52">
        <f t="shared" ref="H39:O39" si="4">H32-H36</f>
        <v>51</v>
      </c>
      <c r="I39" s="52">
        <v>60</v>
      </c>
      <c r="J39" s="52">
        <f t="shared" si="4"/>
        <v>0</v>
      </c>
      <c r="K39" s="52"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.2" customHeight="1">
      <c r="A40" s="96" t="s">
        <v>85</v>
      </c>
      <c r="B40" s="59" t="s">
        <v>75</v>
      </c>
      <c r="C40" s="51"/>
      <c r="D40" s="51"/>
      <c r="E40" s="64" t="s">
        <v>43</v>
      </c>
      <c r="F40" s="52">
        <v>0</v>
      </c>
      <c r="G40" s="52">
        <v>0</v>
      </c>
      <c r="H40" s="52"/>
      <c r="I40" s="52">
        <v>73</v>
      </c>
      <c r="J40" s="52">
        <v>620</v>
      </c>
      <c r="K40" s="52">
        <v>473</v>
      </c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.2" customHeight="1">
      <c r="A41" s="97"/>
      <c r="B41" s="60"/>
      <c r="C41" s="51" t="s">
        <v>76</v>
      </c>
      <c r="D41" s="51"/>
      <c r="E41" s="64"/>
      <c r="F41" s="66">
        <v>0</v>
      </c>
      <c r="G41" s="66">
        <v>0</v>
      </c>
      <c r="H41" s="66"/>
      <c r="I41" s="66"/>
      <c r="J41" s="52">
        <v>620</v>
      </c>
      <c r="K41" s="52">
        <v>473</v>
      </c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.2" customHeight="1">
      <c r="A42" s="97"/>
      <c r="B42" s="59" t="s">
        <v>63</v>
      </c>
      <c r="C42" s="51"/>
      <c r="D42" s="51"/>
      <c r="E42" s="64" t="s">
        <v>44</v>
      </c>
      <c r="F42" s="52">
        <v>61</v>
      </c>
      <c r="G42" s="52">
        <v>59</v>
      </c>
      <c r="H42" s="52">
        <v>51</v>
      </c>
      <c r="I42" s="52">
        <v>133</v>
      </c>
      <c r="J42" s="52">
        <v>620</v>
      </c>
      <c r="K42" s="52">
        <v>473</v>
      </c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.2" customHeight="1">
      <c r="A43" s="97"/>
      <c r="B43" s="60"/>
      <c r="C43" s="51" t="s">
        <v>77</v>
      </c>
      <c r="D43" s="51"/>
      <c r="E43" s="64"/>
      <c r="F43" s="52">
        <v>61</v>
      </c>
      <c r="G43" s="52">
        <v>59</v>
      </c>
      <c r="H43" s="52">
        <v>3</v>
      </c>
      <c r="I43" s="52">
        <v>3</v>
      </c>
      <c r="J43" s="66">
        <v>620</v>
      </c>
      <c r="K43" s="66">
        <v>473</v>
      </c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.2" customHeight="1">
      <c r="A44" s="97"/>
      <c r="B44" s="51" t="s">
        <v>74</v>
      </c>
      <c r="C44" s="51"/>
      <c r="D44" s="51"/>
      <c r="E44" s="64" t="s">
        <v>108</v>
      </c>
      <c r="F44" s="66">
        <f>F40-F42</f>
        <v>-61</v>
      </c>
      <c r="G44" s="66">
        <v>-59</v>
      </c>
      <c r="H44" s="66">
        <f t="shared" ref="H44:O44" si="5">H40-H42</f>
        <v>-51</v>
      </c>
      <c r="I44" s="66">
        <v>-60</v>
      </c>
      <c r="J44" s="66">
        <f t="shared" si="5"/>
        <v>0</v>
      </c>
      <c r="K44" s="66"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.2" customHeight="1">
      <c r="A45" s="96" t="s">
        <v>86</v>
      </c>
      <c r="B45" s="45" t="s">
        <v>78</v>
      </c>
      <c r="C45" s="45"/>
      <c r="D45" s="45"/>
      <c r="E45" s="64" t="s">
        <v>109</v>
      </c>
      <c r="F45" s="52">
        <f>F39+F44</f>
        <v>0</v>
      </c>
      <c r="G45" s="52">
        <v>-1</v>
      </c>
      <c r="H45" s="52">
        <f t="shared" ref="H45:O45" si="6">H39+H44</f>
        <v>0</v>
      </c>
      <c r="I45" s="52">
        <v>0</v>
      </c>
      <c r="J45" s="52">
        <f t="shared" si="6"/>
        <v>0</v>
      </c>
      <c r="K45" s="52"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.2" customHeight="1">
      <c r="A46" s="97"/>
      <c r="B46" s="51" t="s">
        <v>79</v>
      </c>
      <c r="C46" s="51"/>
      <c r="D46" s="51"/>
      <c r="E46" s="51"/>
      <c r="F46" s="66">
        <v>0</v>
      </c>
      <c r="G46" s="66">
        <v>0</v>
      </c>
      <c r="H46" s="66"/>
      <c r="I46" s="66">
        <v>0</v>
      </c>
      <c r="J46" s="66">
        <v>0</v>
      </c>
      <c r="K46" s="66">
        <v>0</v>
      </c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.2" customHeight="1">
      <c r="A47" s="97"/>
      <c r="B47" s="51" t="s">
        <v>80</v>
      </c>
      <c r="C47" s="51"/>
      <c r="D47" s="51"/>
      <c r="E47" s="51"/>
      <c r="F47" s="52">
        <v>0</v>
      </c>
      <c r="G47" s="52">
        <v>0</v>
      </c>
      <c r="H47" s="52"/>
      <c r="I47" s="52">
        <v>0</v>
      </c>
      <c r="J47" s="52">
        <v>0</v>
      </c>
      <c r="K47" s="52">
        <v>0</v>
      </c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.2" customHeight="1">
      <c r="A48" s="97"/>
      <c r="B48" s="51" t="s">
        <v>81</v>
      </c>
      <c r="C48" s="51"/>
      <c r="D48" s="51"/>
      <c r="E48" s="51"/>
      <c r="F48" s="52">
        <v>0</v>
      </c>
      <c r="G48" s="52">
        <v>0</v>
      </c>
      <c r="H48" s="52"/>
      <c r="I48" s="52">
        <v>0</v>
      </c>
      <c r="J48" s="52">
        <v>0</v>
      </c>
      <c r="K48" s="52">
        <v>0</v>
      </c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.2" customHeight="1">
      <c r="A49" s="8" t="s">
        <v>110</v>
      </c>
    </row>
    <row r="50" spans="1:1" ht="16.2" customHeight="1">
      <c r="A50" s="8"/>
    </row>
  </sheetData>
  <mergeCells count="28">
    <mergeCell ref="L6:M6"/>
    <mergeCell ref="N6:O6"/>
    <mergeCell ref="H25:H26"/>
    <mergeCell ref="A6:E7"/>
    <mergeCell ref="F6:G6"/>
    <mergeCell ref="H6:I6"/>
    <mergeCell ref="J6:K6"/>
    <mergeCell ref="A8:A18"/>
    <mergeCell ref="A19:A27"/>
    <mergeCell ref="E25:E26"/>
    <mergeCell ref="F25:F26"/>
    <mergeCell ref="G25:G2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  <mergeCell ref="I25:I26"/>
    <mergeCell ref="J25:J26"/>
    <mergeCell ref="K25:K26"/>
    <mergeCell ref="L25:L26"/>
    <mergeCell ref="M25:M26"/>
    <mergeCell ref="N25:N26"/>
  </mergeCells>
  <phoneticPr fontId="14"/>
  <printOptions horizontalCentered="1" gridLinesSet="0"/>
  <pageMargins left="0.78740157480314965" right="0.27" top="0.38" bottom="0.34" header="0.19685039370078741" footer="0.19685039370078741"/>
  <pageSetup paperSize="9" orientation="portrait" r:id="rId1"/>
  <headerFooter alignWithMargins="0">
    <oddHeader>&amp;R&amp;"明朝,斜体"&amp;9都道府県－2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11" sqref="F11:F13"/>
    </sheetView>
  </sheetViews>
  <sheetFormatPr defaultColWidth="9" defaultRowHeight="13.2"/>
  <cols>
    <col min="1" max="2" width="3.6640625" style="2" customWidth="1"/>
    <col min="3" max="4" width="1.6640625" style="2" customWidth="1"/>
    <col min="5" max="5" width="32.6640625" style="2" customWidth="1"/>
    <col min="6" max="6" width="15.6640625" style="2" customWidth="1"/>
    <col min="7" max="7" width="10.6640625" style="2" customWidth="1"/>
    <col min="8" max="8" width="15.6640625" style="2" customWidth="1"/>
    <col min="9" max="9" width="10.6640625" style="2" customWidth="1"/>
    <col min="10" max="11" width="9" style="2"/>
    <col min="12" max="12" width="9.88671875" style="2" customWidth="1"/>
    <col min="13" max="16384" width="9" style="2"/>
  </cols>
  <sheetData>
    <row r="1" spans="1:9" ht="34.200000000000003" customHeight="1">
      <c r="A1" s="16" t="s">
        <v>0</v>
      </c>
      <c r="B1" s="16"/>
      <c r="C1" s="16"/>
      <c r="D1" s="16"/>
      <c r="E1" s="87" t="s">
        <v>264</v>
      </c>
      <c r="F1" s="1"/>
    </row>
    <row r="3" spans="1:9" ht="14.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00000000000001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88" t="s">
        <v>87</v>
      </c>
      <c r="B9" s="88" t="s">
        <v>89</v>
      </c>
      <c r="C9" s="59" t="s">
        <v>3</v>
      </c>
      <c r="D9" s="51"/>
      <c r="E9" s="51"/>
      <c r="F9" s="52">
        <v>186468</v>
      </c>
      <c r="G9" s="53">
        <f>F9/$F$27*100</f>
        <v>21.628079340537745</v>
      </c>
      <c r="H9" s="52">
        <v>184205</v>
      </c>
      <c r="I9" s="53">
        <f t="shared" ref="I9:I45" si="0">(F9/H9-1)*100</f>
        <v>1.2285225699628199</v>
      </c>
    </row>
    <row r="10" spans="1:9" ht="18" customHeight="1">
      <c r="A10" s="88"/>
      <c r="B10" s="88"/>
      <c r="C10" s="61"/>
      <c r="D10" s="59" t="s">
        <v>22</v>
      </c>
      <c r="E10" s="51"/>
      <c r="F10" s="52">
        <v>48227</v>
      </c>
      <c r="G10" s="53">
        <f t="shared" ref="G10:G27" si="1">F10/$F$27*100</f>
        <v>5.5937607651506625</v>
      </c>
      <c r="H10" s="52">
        <v>47790</v>
      </c>
      <c r="I10" s="53">
        <f t="shared" si="0"/>
        <v>0.91441724210086228</v>
      </c>
    </row>
    <row r="11" spans="1:9" ht="18" customHeight="1">
      <c r="A11" s="88"/>
      <c r="B11" s="88"/>
      <c r="C11" s="61"/>
      <c r="D11" s="61"/>
      <c r="E11" s="45" t="s">
        <v>23</v>
      </c>
      <c r="F11" s="52">
        <v>42200</v>
      </c>
      <c r="G11" s="53">
        <f t="shared" si="1"/>
        <v>4.8947001532203531</v>
      </c>
      <c r="H11" s="52">
        <v>42248</v>
      </c>
      <c r="I11" s="53">
        <f t="shared" si="0"/>
        <v>-0.11361484567317115</v>
      </c>
    </row>
    <row r="12" spans="1:9" ht="18" customHeight="1">
      <c r="A12" s="88"/>
      <c r="B12" s="88"/>
      <c r="C12" s="61"/>
      <c r="D12" s="61"/>
      <c r="E12" s="45" t="s">
        <v>24</v>
      </c>
      <c r="F12" s="52">
        <v>1703</v>
      </c>
      <c r="G12" s="53">
        <f t="shared" si="1"/>
        <v>0.19752782845815783</v>
      </c>
      <c r="H12" s="52">
        <v>1702</v>
      </c>
      <c r="I12" s="53">
        <f t="shared" si="0"/>
        <v>5.8754406580496799E-2</v>
      </c>
    </row>
    <row r="13" spans="1:9" ht="18" customHeight="1">
      <c r="A13" s="88"/>
      <c r="B13" s="88"/>
      <c r="C13" s="61"/>
      <c r="D13" s="60"/>
      <c r="E13" s="45" t="s">
        <v>25</v>
      </c>
      <c r="F13" s="52">
        <v>51</v>
      </c>
      <c r="G13" s="53">
        <f t="shared" si="1"/>
        <v>5.9153959197686731E-3</v>
      </c>
      <c r="H13" s="52">
        <v>54</v>
      </c>
      <c r="I13" s="53">
        <f t="shared" si="0"/>
        <v>-5.555555555555558</v>
      </c>
    </row>
    <row r="14" spans="1:9" ht="18" customHeight="1">
      <c r="A14" s="88"/>
      <c r="B14" s="88"/>
      <c r="C14" s="61"/>
      <c r="D14" s="59" t="s">
        <v>26</v>
      </c>
      <c r="E14" s="51"/>
      <c r="F14" s="52">
        <v>36907</v>
      </c>
      <c r="G14" s="53">
        <f t="shared" si="1"/>
        <v>4.2807748472725962</v>
      </c>
      <c r="H14" s="52">
        <v>35019</v>
      </c>
      <c r="I14" s="53">
        <f t="shared" si="0"/>
        <v>5.3913589765555825</v>
      </c>
    </row>
    <row r="15" spans="1:9" ht="18" customHeight="1">
      <c r="A15" s="88"/>
      <c r="B15" s="88"/>
      <c r="C15" s="61"/>
      <c r="D15" s="61"/>
      <c r="E15" s="45" t="s">
        <v>27</v>
      </c>
      <c r="F15" s="52">
        <v>2131</v>
      </c>
      <c r="G15" s="53">
        <f t="shared" si="1"/>
        <v>0.24717075892209889</v>
      </c>
      <c r="H15" s="52">
        <v>3103</v>
      </c>
      <c r="I15" s="53">
        <f t="shared" si="0"/>
        <v>-31.32452465356107</v>
      </c>
    </row>
    <row r="16" spans="1:9" ht="18" customHeight="1">
      <c r="A16" s="88"/>
      <c r="B16" s="88"/>
      <c r="C16" s="61"/>
      <c r="D16" s="60"/>
      <c r="E16" s="45" t="s">
        <v>28</v>
      </c>
      <c r="F16" s="52">
        <v>34776</v>
      </c>
      <c r="G16" s="53">
        <f t="shared" si="1"/>
        <v>4.0336040883504971</v>
      </c>
      <c r="H16" s="52">
        <v>31916</v>
      </c>
      <c r="I16" s="53">
        <f t="shared" si="0"/>
        <v>8.9610226845469256</v>
      </c>
    </row>
    <row r="17" spans="1:9" ht="18" customHeight="1">
      <c r="A17" s="88"/>
      <c r="B17" s="88"/>
      <c r="C17" s="61"/>
      <c r="D17" s="89" t="s">
        <v>29</v>
      </c>
      <c r="E17" s="90"/>
      <c r="F17" s="52">
        <v>34776</v>
      </c>
      <c r="G17" s="53">
        <f t="shared" si="1"/>
        <v>4.0336040883504971</v>
      </c>
      <c r="H17" s="52">
        <v>30742</v>
      </c>
      <c r="I17" s="53">
        <f t="shared" si="0"/>
        <v>13.122113070067009</v>
      </c>
    </row>
    <row r="18" spans="1:9" ht="18" customHeight="1">
      <c r="A18" s="88"/>
      <c r="B18" s="88"/>
      <c r="C18" s="61"/>
      <c r="D18" s="89" t="s">
        <v>93</v>
      </c>
      <c r="E18" s="91"/>
      <c r="F18" s="52">
        <v>4879</v>
      </c>
      <c r="G18" s="53">
        <f t="shared" si="1"/>
        <v>0.56590620965786975</v>
      </c>
      <c r="H18" s="52">
        <v>5423</v>
      </c>
      <c r="I18" s="53">
        <f t="shared" si="0"/>
        <v>-10.031347962382442</v>
      </c>
    </row>
    <row r="19" spans="1:9" ht="18" customHeight="1">
      <c r="A19" s="88"/>
      <c r="B19" s="88"/>
      <c r="C19" s="60"/>
      <c r="D19" s="89" t="s">
        <v>94</v>
      </c>
      <c r="E19" s="91"/>
      <c r="F19" s="52">
        <v>0</v>
      </c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88"/>
      <c r="B20" s="88"/>
      <c r="C20" s="51" t="s">
        <v>4</v>
      </c>
      <c r="D20" s="51"/>
      <c r="E20" s="51"/>
      <c r="F20" s="52">
        <v>28665</v>
      </c>
      <c r="G20" s="53">
        <f t="shared" si="1"/>
        <v>3.3248004713758634</v>
      </c>
      <c r="H20" s="52">
        <v>28504</v>
      </c>
      <c r="I20" s="53">
        <f t="shared" si="0"/>
        <v>0.56483300589391661</v>
      </c>
    </row>
    <row r="21" spans="1:9" ht="18" customHeight="1">
      <c r="A21" s="88"/>
      <c r="B21" s="88"/>
      <c r="C21" s="51" t="s">
        <v>5</v>
      </c>
      <c r="D21" s="51"/>
      <c r="E21" s="51"/>
      <c r="F21" s="52">
        <v>234583</v>
      </c>
      <c r="G21" s="53">
        <f t="shared" si="1"/>
        <v>27.208849432295974</v>
      </c>
      <c r="H21" s="52">
        <v>235677</v>
      </c>
      <c r="I21" s="53">
        <f t="shared" si="0"/>
        <v>-0.46419463927324101</v>
      </c>
    </row>
    <row r="22" spans="1:9" ht="18" customHeight="1">
      <c r="A22" s="88"/>
      <c r="B22" s="88"/>
      <c r="C22" s="51" t="s">
        <v>30</v>
      </c>
      <c r="D22" s="51"/>
      <c r="E22" s="51"/>
      <c r="F22" s="52">
        <v>15180</v>
      </c>
      <c r="G22" s="53">
        <f t="shared" si="1"/>
        <v>1.760700197295852</v>
      </c>
      <c r="H22" s="52">
        <v>15316</v>
      </c>
      <c r="I22" s="53">
        <f t="shared" si="0"/>
        <v>-0.88796030295116291</v>
      </c>
    </row>
    <row r="23" spans="1:9" ht="18" customHeight="1">
      <c r="A23" s="88"/>
      <c r="B23" s="88"/>
      <c r="C23" s="51" t="s">
        <v>6</v>
      </c>
      <c r="D23" s="51"/>
      <c r="E23" s="51"/>
      <c r="F23" s="52">
        <v>235324</v>
      </c>
      <c r="G23" s="53">
        <f t="shared" si="1"/>
        <v>27.294796655365555</v>
      </c>
      <c r="H23" s="52">
        <v>303101</v>
      </c>
      <c r="I23" s="53">
        <f t="shared" si="0"/>
        <v>-22.361193133641923</v>
      </c>
    </row>
    <row r="24" spans="1:9" ht="18" customHeight="1">
      <c r="A24" s="88"/>
      <c r="B24" s="88"/>
      <c r="C24" s="51" t="s">
        <v>31</v>
      </c>
      <c r="D24" s="51"/>
      <c r="E24" s="51"/>
      <c r="F24" s="52">
        <v>3315</v>
      </c>
      <c r="G24" s="53">
        <f t="shared" si="1"/>
        <v>0.38450073478496377</v>
      </c>
      <c r="H24" s="52">
        <v>4062</v>
      </c>
      <c r="I24" s="53">
        <f t="shared" si="0"/>
        <v>-18.389955686853764</v>
      </c>
    </row>
    <row r="25" spans="1:9" ht="18" customHeight="1">
      <c r="A25" s="88"/>
      <c r="B25" s="88"/>
      <c r="C25" s="51" t="s">
        <v>7</v>
      </c>
      <c r="D25" s="51"/>
      <c r="E25" s="51"/>
      <c r="F25" s="52">
        <v>31234</v>
      </c>
      <c r="G25" s="53">
        <f t="shared" si="1"/>
        <v>3.6227740423147989</v>
      </c>
      <c r="H25" s="52">
        <v>32254</v>
      </c>
      <c r="I25" s="53">
        <f t="shared" si="0"/>
        <v>-3.1623984622062395</v>
      </c>
    </row>
    <row r="26" spans="1:9" ht="18" customHeight="1">
      <c r="A26" s="88"/>
      <c r="B26" s="88"/>
      <c r="C26" s="51" t="s">
        <v>8</v>
      </c>
      <c r="D26" s="51"/>
      <c r="E26" s="51"/>
      <c r="F26" s="52">
        <v>127388</v>
      </c>
      <c r="G26" s="53">
        <f t="shared" si="1"/>
        <v>14.775499126029251</v>
      </c>
      <c r="H26" s="52">
        <v>129148</v>
      </c>
      <c r="I26" s="53">
        <f t="shared" si="0"/>
        <v>-1.3627775885031168</v>
      </c>
    </row>
    <row r="27" spans="1:9" ht="18" customHeight="1">
      <c r="A27" s="88"/>
      <c r="B27" s="88"/>
      <c r="C27" s="51" t="s">
        <v>9</v>
      </c>
      <c r="D27" s="51"/>
      <c r="E27" s="51"/>
      <c r="F27" s="52">
        <f>SUM(F9,F20:F26)</f>
        <v>862157</v>
      </c>
      <c r="G27" s="53">
        <f t="shared" si="1"/>
        <v>100</v>
      </c>
      <c r="H27" s="52">
        <v>932267</v>
      </c>
      <c r="I27" s="53">
        <f t="shared" si="0"/>
        <v>-7.5203777458603627</v>
      </c>
    </row>
    <row r="28" spans="1:9" ht="18" customHeight="1">
      <c r="A28" s="88"/>
      <c r="B28" s="88" t="s">
        <v>88</v>
      </c>
      <c r="C28" s="59" t="s">
        <v>10</v>
      </c>
      <c r="D28" s="51"/>
      <c r="E28" s="51"/>
      <c r="F28" s="52">
        <f>F29+F30+F31</f>
        <v>309531</v>
      </c>
      <c r="G28" s="53">
        <f t="shared" ref="G28:G45" si="2">F28/$F$45*100</f>
        <v>32.904466480138112</v>
      </c>
      <c r="H28" s="52">
        <v>306174</v>
      </c>
      <c r="I28" s="53">
        <f t="shared" si="0"/>
        <v>1.0964353602853194</v>
      </c>
    </row>
    <row r="29" spans="1:9" ht="18" customHeight="1">
      <c r="A29" s="88"/>
      <c r="B29" s="88"/>
      <c r="C29" s="61"/>
      <c r="D29" s="51" t="s">
        <v>11</v>
      </c>
      <c r="E29" s="51"/>
      <c r="F29" s="52">
        <v>210573</v>
      </c>
      <c r="G29" s="53">
        <f t="shared" si="2"/>
        <v>22.384808694838714</v>
      </c>
      <c r="H29" s="52">
        <v>203562</v>
      </c>
      <c r="I29" s="53">
        <f t="shared" si="0"/>
        <v>3.4441595189671936</v>
      </c>
    </row>
    <row r="30" spans="1:9" ht="18" customHeight="1">
      <c r="A30" s="88"/>
      <c r="B30" s="88"/>
      <c r="C30" s="61"/>
      <c r="D30" s="51" t="s">
        <v>32</v>
      </c>
      <c r="E30" s="51"/>
      <c r="F30" s="52">
        <v>33725</v>
      </c>
      <c r="G30" s="53">
        <f t="shared" si="2"/>
        <v>3.5851114493949163</v>
      </c>
      <c r="H30" s="52">
        <v>34766</v>
      </c>
      <c r="I30" s="53">
        <f t="shared" si="0"/>
        <v>-2.9943047805327083</v>
      </c>
    </row>
    <row r="31" spans="1:9" ht="18" customHeight="1">
      <c r="A31" s="88"/>
      <c r="B31" s="88"/>
      <c r="C31" s="60"/>
      <c r="D31" s="51" t="s">
        <v>12</v>
      </c>
      <c r="E31" s="51"/>
      <c r="F31" s="52">
        <v>65233</v>
      </c>
      <c r="G31" s="53">
        <f t="shared" si="2"/>
        <v>6.9345463359044786</v>
      </c>
      <c r="H31" s="52">
        <v>67846</v>
      </c>
      <c r="I31" s="53">
        <f t="shared" si="0"/>
        <v>-3.8513692774813535</v>
      </c>
    </row>
    <row r="32" spans="1:9" ht="18" customHeight="1">
      <c r="A32" s="88"/>
      <c r="B32" s="88"/>
      <c r="C32" s="59" t="s">
        <v>13</v>
      </c>
      <c r="D32" s="51"/>
      <c r="E32" s="51"/>
      <c r="F32" s="52">
        <f>F33+F34+F35+F36+F37+F38</f>
        <v>511231</v>
      </c>
      <c r="G32" s="53">
        <f t="shared" si="2"/>
        <v>54.346037402093771</v>
      </c>
      <c r="H32" s="52">
        <v>488803</v>
      </c>
      <c r="I32" s="53">
        <f t="shared" si="0"/>
        <v>4.5883515444872458</v>
      </c>
    </row>
    <row r="33" spans="1:9" ht="18" customHeight="1">
      <c r="A33" s="88"/>
      <c r="B33" s="88"/>
      <c r="C33" s="61"/>
      <c r="D33" s="51" t="s">
        <v>14</v>
      </c>
      <c r="E33" s="51"/>
      <c r="F33" s="52">
        <v>157277</v>
      </c>
      <c r="G33" s="53">
        <f t="shared" si="2"/>
        <v>16.719216409977296</v>
      </c>
      <c r="H33" s="52">
        <v>93131</v>
      </c>
      <c r="I33" s="53">
        <f t="shared" si="0"/>
        <v>68.877173014356117</v>
      </c>
    </row>
    <row r="34" spans="1:9" ht="18" customHeight="1">
      <c r="A34" s="88"/>
      <c r="B34" s="88"/>
      <c r="C34" s="61"/>
      <c r="D34" s="51" t="s">
        <v>33</v>
      </c>
      <c r="E34" s="51"/>
      <c r="F34" s="52">
        <v>3630</v>
      </c>
      <c r="G34" s="53">
        <f t="shared" si="2"/>
        <v>0.38588449403420444</v>
      </c>
      <c r="H34" s="52">
        <v>2997</v>
      </c>
      <c r="I34" s="53">
        <f t="shared" si="0"/>
        <v>21.121121121121121</v>
      </c>
    </row>
    <row r="35" spans="1:9" ht="18" customHeight="1">
      <c r="A35" s="88"/>
      <c r="B35" s="88"/>
      <c r="C35" s="61"/>
      <c r="D35" s="51" t="s">
        <v>34</v>
      </c>
      <c r="E35" s="51"/>
      <c r="F35" s="52">
        <v>246365</v>
      </c>
      <c r="G35" s="53">
        <f t="shared" si="2"/>
        <v>26.189651066869637</v>
      </c>
      <c r="H35" s="52">
        <v>274951</v>
      </c>
      <c r="I35" s="53">
        <f t="shared" si="0"/>
        <v>-10.396761604795035</v>
      </c>
    </row>
    <row r="36" spans="1:9" ht="18" customHeight="1">
      <c r="A36" s="88"/>
      <c r="B36" s="88"/>
      <c r="C36" s="61"/>
      <c r="D36" s="51" t="s">
        <v>35</v>
      </c>
      <c r="E36" s="51"/>
      <c r="F36" s="52">
        <v>13784</v>
      </c>
      <c r="G36" s="53">
        <f t="shared" si="2"/>
        <v>1.4652980346466873</v>
      </c>
      <c r="H36" s="52">
        <v>13759</v>
      </c>
      <c r="I36" s="53">
        <f t="shared" si="0"/>
        <v>0.18169925139908116</v>
      </c>
    </row>
    <row r="37" spans="1:9" ht="18" customHeight="1">
      <c r="A37" s="88"/>
      <c r="B37" s="88"/>
      <c r="C37" s="61"/>
      <c r="D37" s="51" t="s">
        <v>15</v>
      </c>
      <c r="E37" s="51"/>
      <c r="F37" s="52">
        <v>21405</v>
      </c>
      <c r="G37" s="53">
        <f t="shared" si="2"/>
        <v>2.2754428635818584</v>
      </c>
      <c r="H37" s="52">
        <v>41205</v>
      </c>
      <c r="I37" s="53">
        <f t="shared" si="0"/>
        <v>-48.052420822715689</v>
      </c>
    </row>
    <row r="38" spans="1:9" ht="18" customHeight="1">
      <c r="A38" s="88"/>
      <c r="B38" s="88"/>
      <c r="C38" s="60"/>
      <c r="D38" s="51" t="s">
        <v>36</v>
      </c>
      <c r="E38" s="51"/>
      <c r="F38" s="52">
        <v>68770</v>
      </c>
      <c r="G38" s="53">
        <f t="shared" si="2"/>
        <v>7.3105445329840881</v>
      </c>
      <c r="H38" s="52">
        <v>62760</v>
      </c>
      <c r="I38" s="53">
        <f t="shared" si="0"/>
        <v>9.5761631612492071</v>
      </c>
    </row>
    <row r="39" spans="1:9" ht="18" customHeight="1">
      <c r="A39" s="88"/>
      <c r="B39" s="88"/>
      <c r="C39" s="59" t="s">
        <v>16</v>
      </c>
      <c r="D39" s="51"/>
      <c r="E39" s="51"/>
      <c r="F39" s="52">
        <f>F40+F43</f>
        <v>119934</v>
      </c>
      <c r="G39" s="53">
        <f t="shared" si="2"/>
        <v>12.749496117768119</v>
      </c>
      <c r="H39" s="52">
        <v>117215</v>
      </c>
      <c r="I39" s="53">
        <f t="shared" si="0"/>
        <v>2.3196689843450136</v>
      </c>
    </row>
    <row r="40" spans="1:9" ht="18" customHeight="1">
      <c r="A40" s="88"/>
      <c r="B40" s="88"/>
      <c r="C40" s="61"/>
      <c r="D40" s="59" t="s">
        <v>17</v>
      </c>
      <c r="E40" s="51"/>
      <c r="F40" s="52">
        <v>119013</v>
      </c>
      <c r="G40" s="53">
        <f t="shared" si="2"/>
        <v>12.651589886637129</v>
      </c>
      <c r="H40" s="52">
        <v>115824</v>
      </c>
      <c r="I40" s="53">
        <f t="shared" si="0"/>
        <v>2.7533153750518125</v>
      </c>
    </row>
    <row r="41" spans="1:9" ht="18" customHeight="1">
      <c r="A41" s="88"/>
      <c r="B41" s="88"/>
      <c r="C41" s="61"/>
      <c r="D41" s="61"/>
      <c r="E41" s="55" t="s">
        <v>91</v>
      </c>
      <c r="F41" s="52">
        <f>93853+2376+319+2</f>
        <v>96550</v>
      </c>
      <c r="G41" s="53">
        <f t="shared" si="2"/>
        <v>10.263677107163206</v>
      </c>
      <c r="H41" s="52">
        <v>101622</v>
      </c>
      <c r="I41" s="56">
        <f t="shared" si="0"/>
        <v>-4.9910452461081274</v>
      </c>
    </row>
    <row r="42" spans="1:9" ht="18" customHeight="1">
      <c r="A42" s="88"/>
      <c r="B42" s="88"/>
      <c r="C42" s="61"/>
      <c r="D42" s="60"/>
      <c r="E42" s="45" t="s">
        <v>37</v>
      </c>
      <c r="F42" s="52">
        <f>22465</f>
        <v>22465</v>
      </c>
      <c r="G42" s="53">
        <f t="shared" si="2"/>
        <v>2.3881253880105797</v>
      </c>
      <c r="H42" s="52">
        <v>13923</v>
      </c>
      <c r="I42" s="56">
        <f t="shared" si="0"/>
        <v>61.351720175249589</v>
      </c>
    </row>
    <row r="43" spans="1:9" ht="18" customHeight="1">
      <c r="A43" s="88"/>
      <c r="B43" s="88"/>
      <c r="C43" s="61"/>
      <c r="D43" s="51" t="s">
        <v>38</v>
      </c>
      <c r="E43" s="51"/>
      <c r="F43" s="52">
        <v>921</v>
      </c>
      <c r="G43" s="53">
        <f t="shared" si="2"/>
        <v>9.790623113099238E-2</v>
      </c>
      <c r="H43" s="52">
        <v>1391</v>
      </c>
      <c r="I43" s="56">
        <f t="shared" si="0"/>
        <v>-33.788641265276773</v>
      </c>
    </row>
    <row r="44" spans="1:9" ht="18" customHeight="1">
      <c r="A44" s="88"/>
      <c r="B44" s="88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88"/>
      <c r="B45" s="88"/>
      <c r="C45" s="45" t="s">
        <v>18</v>
      </c>
      <c r="D45" s="45"/>
      <c r="E45" s="45"/>
      <c r="F45" s="52">
        <f>SUM(F28,F32,F39)</f>
        <v>940696</v>
      </c>
      <c r="G45" s="53">
        <f t="shared" si="2"/>
        <v>100</v>
      </c>
      <c r="H45" s="52">
        <v>912192</v>
      </c>
      <c r="I45" s="53">
        <f t="shared" si="0"/>
        <v>3.1247807479127143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r:id="rId1"/>
  <headerFooter alignWithMargins="0">
    <oddHeader>&amp;R&amp;"明朝,斜体"&amp;9都道府県－3-1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30" sqref="I30"/>
    </sheetView>
  </sheetViews>
  <sheetFormatPr defaultColWidth="9" defaultRowHeight="13.2"/>
  <cols>
    <col min="1" max="1" width="5.33203125" style="2" customWidth="1"/>
    <col min="2" max="2" width="3.109375" style="2" customWidth="1"/>
    <col min="3" max="3" width="34.77734375" style="2" customWidth="1"/>
    <col min="4" max="9" width="11.88671875" style="2" customWidth="1"/>
    <col min="10" max="16384" width="9" style="2"/>
  </cols>
  <sheetData>
    <row r="1" spans="1:9" ht="34.200000000000003" customHeight="1">
      <c r="A1" s="32" t="s">
        <v>0</v>
      </c>
      <c r="B1" s="32"/>
      <c r="C1" s="87" t="s">
        <v>264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88" t="s">
        <v>115</v>
      </c>
      <c r="B7" s="59" t="s">
        <v>116</v>
      </c>
      <c r="C7" s="51"/>
      <c r="D7" s="64" t="s">
        <v>117</v>
      </c>
      <c r="E7" s="68">
        <v>714232</v>
      </c>
      <c r="F7" s="35">
        <v>879469</v>
      </c>
      <c r="G7" s="35">
        <v>1049009</v>
      </c>
      <c r="H7" s="35">
        <v>932267</v>
      </c>
      <c r="I7" s="35">
        <v>862155</v>
      </c>
    </row>
    <row r="8" spans="1:9" ht="27" customHeight="1">
      <c r="A8" s="88"/>
      <c r="B8" s="78"/>
      <c r="C8" s="51" t="s">
        <v>118</v>
      </c>
      <c r="D8" s="64" t="s">
        <v>41</v>
      </c>
      <c r="E8" s="69">
        <v>396457</v>
      </c>
      <c r="F8" s="69">
        <v>402538</v>
      </c>
      <c r="G8" s="69">
        <v>441241</v>
      </c>
      <c r="H8" s="69">
        <v>449928</v>
      </c>
      <c r="I8" s="70">
        <v>501619</v>
      </c>
    </row>
    <row r="9" spans="1:9" ht="27" customHeight="1">
      <c r="A9" s="88"/>
      <c r="B9" s="51" t="s">
        <v>119</v>
      </c>
      <c r="C9" s="51"/>
      <c r="D9" s="64"/>
      <c r="E9" s="69">
        <v>703079</v>
      </c>
      <c r="F9" s="69">
        <v>866766</v>
      </c>
      <c r="G9" s="69">
        <v>1035150</v>
      </c>
      <c r="H9" s="69">
        <v>912192</v>
      </c>
      <c r="I9" s="71">
        <v>846257</v>
      </c>
    </row>
    <row r="10" spans="1:9" ht="27" customHeight="1">
      <c r="A10" s="88"/>
      <c r="B10" s="51" t="s">
        <v>120</v>
      </c>
      <c r="C10" s="51"/>
      <c r="D10" s="64"/>
      <c r="E10" s="69">
        <v>11154</v>
      </c>
      <c r="F10" s="69">
        <v>12703</v>
      </c>
      <c r="G10" s="69">
        <v>13859</v>
      </c>
      <c r="H10" s="69">
        <v>20075</v>
      </c>
      <c r="I10" s="71">
        <v>15898</v>
      </c>
    </row>
    <row r="11" spans="1:9" ht="27" customHeight="1">
      <c r="A11" s="88"/>
      <c r="B11" s="51" t="s">
        <v>121</v>
      </c>
      <c r="C11" s="51"/>
      <c r="D11" s="64"/>
      <c r="E11" s="69">
        <v>8093</v>
      </c>
      <c r="F11" s="69">
        <v>7264</v>
      </c>
      <c r="G11" s="69">
        <v>9578</v>
      </c>
      <c r="H11" s="69">
        <v>14457</v>
      </c>
      <c r="I11" s="71">
        <v>11460</v>
      </c>
    </row>
    <row r="12" spans="1:9" ht="27" customHeight="1">
      <c r="A12" s="88"/>
      <c r="B12" s="51" t="s">
        <v>122</v>
      </c>
      <c r="C12" s="51"/>
      <c r="D12" s="64"/>
      <c r="E12" s="69">
        <v>3061</v>
      </c>
      <c r="F12" s="69">
        <v>5439</v>
      </c>
      <c r="G12" s="69">
        <v>4280</v>
      </c>
      <c r="H12" s="69">
        <v>5618</v>
      </c>
      <c r="I12" s="71">
        <v>4438</v>
      </c>
    </row>
    <row r="13" spans="1:9" ht="27" customHeight="1">
      <c r="A13" s="88"/>
      <c r="B13" s="51" t="s">
        <v>123</v>
      </c>
      <c r="C13" s="51"/>
      <c r="D13" s="64"/>
      <c r="E13" s="69">
        <v>-1009</v>
      </c>
      <c r="F13" s="69">
        <v>2378</v>
      </c>
      <c r="G13" s="69">
        <v>1158</v>
      </c>
      <c r="H13" s="69">
        <v>1337</v>
      </c>
      <c r="I13" s="71">
        <v>-1179</v>
      </c>
    </row>
    <row r="14" spans="1:9" ht="27" customHeight="1">
      <c r="A14" s="88"/>
      <c r="B14" s="51" t="s">
        <v>124</v>
      </c>
      <c r="C14" s="51"/>
      <c r="D14" s="64"/>
      <c r="E14" s="69">
        <v>0</v>
      </c>
      <c r="F14" s="69">
        <v>0</v>
      </c>
      <c r="G14" s="69">
        <v>0</v>
      </c>
      <c r="H14" s="69">
        <v>0</v>
      </c>
      <c r="I14" s="71">
        <v>0</v>
      </c>
    </row>
    <row r="15" spans="1:9" ht="27" customHeight="1">
      <c r="A15" s="88"/>
      <c r="B15" s="51" t="s">
        <v>125</v>
      </c>
      <c r="C15" s="51"/>
      <c r="D15" s="64"/>
      <c r="E15" s="69">
        <v>-29</v>
      </c>
      <c r="F15" s="69">
        <v>627</v>
      </c>
      <c r="G15" s="69">
        <v>24280</v>
      </c>
      <c r="H15" s="69">
        <v>-2814</v>
      </c>
      <c r="I15" s="71">
        <v>-1617</v>
      </c>
    </row>
    <row r="16" spans="1:9" ht="27" customHeight="1">
      <c r="A16" s="88"/>
      <c r="B16" s="51" t="s">
        <v>126</v>
      </c>
      <c r="C16" s="51"/>
      <c r="D16" s="64" t="s">
        <v>42</v>
      </c>
      <c r="E16" s="69">
        <v>105982</v>
      </c>
      <c r="F16" s="69">
        <v>115738</v>
      </c>
      <c r="G16" s="69">
        <v>149059</v>
      </c>
      <c r="H16" s="69">
        <v>154702</v>
      </c>
      <c r="I16" s="71">
        <v>160575</v>
      </c>
    </row>
    <row r="17" spans="1:9" ht="27" customHeight="1">
      <c r="A17" s="88"/>
      <c r="B17" s="51" t="s">
        <v>127</v>
      </c>
      <c r="C17" s="51"/>
      <c r="D17" s="64" t="s">
        <v>43</v>
      </c>
      <c r="E17" s="69">
        <v>44563</v>
      </c>
      <c r="F17" s="69">
        <v>43854</v>
      </c>
      <c r="G17" s="69">
        <v>38475</v>
      </c>
      <c r="H17" s="69">
        <v>46786</v>
      </c>
      <c r="I17" s="71">
        <v>44225</v>
      </c>
    </row>
    <row r="18" spans="1:9" ht="27" customHeight="1">
      <c r="A18" s="88"/>
      <c r="B18" s="51" t="s">
        <v>128</v>
      </c>
      <c r="C18" s="51"/>
      <c r="D18" s="64" t="s">
        <v>44</v>
      </c>
      <c r="E18" s="69">
        <v>603698</v>
      </c>
      <c r="F18" s="69">
        <v>597846</v>
      </c>
      <c r="G18" s="69">
        <v>598316</v>
      </c>
      <c r="H18" s="69">
        <v>564686</v>
      </c>
      <c r="I18" s="71">
        <v>532506</v>
      </c>
    </row>
    <row r="19" spans="1:9" ht="27" customHeight="1">
      <c r="A19" s="88"/>
      <c r="B19" s="51" t="s">
        <v>129</v>
      </c>
      <c r="C19" s="51"/>
      <c r="D19" s="64" t="s">
        <v>130</v>
      </c>
      <c r="E19" s="69">
        <v>542279</v>
      </c>
      <c r="F19" s="69">
        <v>525962</v>
      </c>
      <c r="G19" s="69">
        <v>487732</v>
      </c>
      <c r="H19" s="69">
        <v>456770</v>
      </c>
      <c r="I19" s="69">
        <f>I17+I18-I16</f>
        <v>416156</v>
      </c>
    </row>
    <row r="20" spans="1:9" ht="27" customHeight="1">
      <c r="A20" s="88"/>
      <c r="B20" s="51" t="s">
        <v>131</v>
      </c>
      <c r="C20" s="51"/>
      <c r="D20" s="64" t="s">
        <v>132</v>
      </c>
      <c r="E20" s="72">
        <v>1.5227326040402869</v>
      </c>
      <c r="F20" s="72">
        <v>1.4851914601851255</v>
      </c>
      <c r="G20" s="72">
        <v>1.3559845979861345</v>
      </c>
      <c r="H20" s="72">
        <v>1.2550585871517221</v>
      </c>
      <c r="I20" s="72">
        <f>I18/I8</f>
        <v>1.0615746213759845</v>
      </c>
    </row>
    <row r="21" spans="1:9" ht="27" customHeight="1">
      <c r="A21" s="88"/>
      <c r="B21" s="51" t="s">
        <v>133</v>
      </c>
      <c r="C21" s="51"/>
      <c r="D21" s="64" t="s">
        <v>134</v>
      </c>
      <c r="E21" s="72">
        <v>1.3678129027864308</v>
      </c>
      <c r="F21" s="72">
        <v>1.3066145308020609</v>
      </c>
      <c r="G21" s="72">
        <v>1.1053641887313281</v>
      </c>
      <c r="H21" s="72">
        <v>1.0152068775448517</v>
      </c>
      <c r="I21" s="72">
        <f>I19/I8</f>
        <v>0.82962567207382498</v>
      </c>
    </row>
    <row r="22" spans="1:9" ht="27" customHeight="1">
      <c r="A22" s="88"/>
      <c r="B22" s="51" t="s">
        <v>135</v>
      </c>
      <c r="C22" s="51"/>
      <c r="D22" s="64" t="s">
        <v>136</v>
      </c>
      <c r="E22" s="69">
        <v>421116.29321565939</v>
      </c>
      <c r="F22" s="69">
        <v>407396.35293155612</v>
      </c>
      <c r="G22" s="69">
        <v>407716.62986889092</v>
      </c>
      <c r="H22" s="69">
        <v>384799.79284215113</v>
      </c>
      <c r="I22" s="69">
        <f>I18/I24*1000000</f>
        <v>362871.04423910379</v>
      </c>
    </row>
    <row r="23" spans="1:9" ht="27" customHeight="1">
      <c r="A23" s="88"/>
      <c r="B23" s="51" t="s">
        <v>137</v>
      </c>
      <c r="C23" s="51"/>
      <c r="D23" s="64" t="s">
        <v>138</v>
      </c>
      <c r="E23" s="69">
        <v>378272.78269713424</v>
      </c>
      <c r="F23" s="69">
        <v>358411.69896693656</v>
      </c>
      <c r="G23" s="69">
        <v>332360.23659606947</v>
      </c>
      <c r="H23" s="69">
        <v>311261.4822689236</v>
      </c>
      <c r="I23" s="69">
        <f>I19/I24*1000000</f>
        <v>283585.46624144795</v>
      </c>
    </row>
    <row r="24" spans="1:9" ht="27" customHeight="1">
      <c r="A24" s="88"/>
      <c r="B24" s="73" t="s">
        <v>139</v>
      </c>
      <c r="C24" s="74"/>
      <c r="D24" s="64" t="s">
        <v>140</v>
      </c>
      <c r="E24" s="69">
        <v>1433566</v>
      </c>
      <c r="F24" s="69">
        <v>1467480</v>
      </c>
      <c r="G24" s="69">
        <v>1467480</v>
      </c>
      <c r="H24" s="71">
        <v>1467480</v>
      </c>
      <c r="I24" s="71">
        <v>1467480</v>
      </c>
    </row>
    <row r="25" spans="1:9" ht="27" customHeight="1">
      <c r="A25" s="88"/>
      <c r="B25" s="45" t="s">
        <v>141</v>
      </c>
      <c r="C25" s="45"/>
      <c r="D25" s="45"/>
      <c r="E25" s="69">
        <v>382997</v>
      </c>
      <c r="F25" s="69">
        <v>390339</v>
      </c>
      <c r="G25" s="69">
        <v>409958</v>
      </c>
      <c r="H25" s="69">
        <v>404707</v>
      </c>
      <c r="I25" s="52">
        <v>407514</v>
      </c>
    </row>
    <row r="26" spans="1:9" ht="27" customHeight="1">
      <c r="A26" s="88"/>
      <c r="B26" s="45" t="s">
        <v>142</v>
      </c>
      <c r="C26" s="45"/>
      <c r="D26" s="45"/>
      <c r="E26" s="75">
        <v>0.36602000000000001</v>
      </c>
      <c r="F26" s="75">
        <v>0.37469000000000002</v>
      </c>
      <c r="G26" s="75">
        <v>0.60392000000000001</v>
      </c>
      <c r="H26" s="75">
        <v>0.36</v>
      </c>
      <c r="I26" s="76">
        <v>0.35899999999999999</v>
      </c>
    </row>
    <row r="27" spans="1:9" ht="27" customHeight="1">
      <c r="A27" s="88"/>
      <c r="B27" s="45" t="s">
        <v>143</v>
      </c>
      <c r="C27" s="45"/>
      <c r="D27" s="45"/>
      <c r="E27" s="56">
        <v>0.8</v>
      </c>
      <c r="F27" s="56">
        <v>1.4</v>
      </c>
      <c r="G27" s="56"/>
      <c r="H27" s="56">
        <v>1.4</v>
      </c>
      <c r="I27" s="53">
        <v>1.1000000000000001</v>
      </c>
    </row>
    <row r="28" spans="1:9" ht="27" customHeight="1">
      <c r="A28" s="88"/>
      <c r="B28" s="45" t="s">
        <v>144</v>
      </c>
      <c r="C28" s="45"/>
      <c r="D28" s="45"/>
      <c r="E28" s="56">
        <v>97.1</v>
      </c>
      <c r="F28" s="56">
        <v>96.4</v>
      </c>
      <c r="G28" s="56">
        <v>87.993831463451357</v>
      </c>
      <c r="H28" s="56">
        <v>94.8</v>
      </c>
      <c r="I28" s="53">
        <v>96.2</v>
      </c>
    </row>
    <row r="29" spans="1:9" ht="27" customHeight="1">
      <c r="A29" s="88"/>
      <c r="B29" s="45" t="s">
        <v>145</v>
      </c>
      <c r="C29" s="45"/>
      <c r="D29" s="45"/>
      <c r="E29" s="56">
        <v>34.700000000000003</v>
      </c>
      <c r="F29" s="56">
        <v>33.1</v>
      </c>
      <c r="G29" s="56">
        <v>29.1</v>
      </c>
      <c r="H29" s="56">
        <v>35.6</v>
      </c>
      <c r="I29" s="53">
        <v>38.4</v>
      </c>
    </row>
    <row r="30" spans="1:9" ht="27" customHeight="1">
      <c r="A30" s="88"/>
      <c r="B30" s="88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6">
        <v>0</v>
      </c>
      <c r="I30" s="53">
        <v>0</v>
      </c>
    </row>
    <row r="31" spans="1:9" ht="27" customHeight="1">
      <c r="A31" s="88"/>
      <c r="B31" s="88"/>
      <c r="C31" s="45" t="s">
        <v>148</v>
      </c>
      <c r="D31" s="45"/>
      <c r="E31" s="56">
        <v>0</v>
      </c>
      <c r="F31" s="56">
        <v>0</v>
      </c>
      <c r="G31" s="56">
        <v>0</v>
      </c>
      <c r="H31" s="56">
        <v>0</v>
      </c>
      <c r="I31" s="53">
        <v>0</v>
      </c>
    </row>
    <row r="32" spans="1:9" ht="27" customHeight="1">
      <c r="A32" s="88"/>
      <c r="B32" s="88"/>
      <c r="C32" s="45" t="s">
        <v>149</v>
      </c>
      <c r="D32" s="45"/>
      <c r="E32" s="56">
        <v>7.9</v>
      </c>
      <c r="F32" s="56">
        <v>7.3</v>
      </c>
      <c r="G32" s="56">
        <v>7.1</v>
      </c>
      <c r="H32" s="56">
        <v>7.3</v>
      </c>
      <c r="I32" s="53">
        <v>7.4</v>
      </c>
    </row>
    <row r="33" spans="1:9" ht="27" customHeight="1">
      <c r="A33" s="88"/>
      <c r="B33" s="88"/>
      <c r="C33" s="45" t="s">
        <v>150</v>
      </c>
      <c r="D33" s="45"/>
      <c r="E33" s="56">
        <v>42.6</v>
      </c>
      <c r="F33" s="56">
        <v>41.5</v>
      </c>
      <c r="G33" s="56">
        <v>30.3</v>
      </c>
      <c r="H33" s="56">
        <v>25.9</v>
      </c>
      <c r="I33" s="77">
        <v>24.9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orientation="portrait" r:id="rId1"/>
  <headerFooter alignWithMargins="0">
    <oddHeader>&amp;R&amp;"明朝,斜体"&amp;9都道府県－3-2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H27" sqref="H27"/>
    </sheetView>
  </sheetViews>
  <sheetFormatPr defaultColWidth="9" defaultRowHeight="13.2"/>
  <cols>
    <col min="1" max="1" width="3.6640625" style="2" customWidth="1"/>
    <col min="2" max="3" width="1.6640625" style="2" customWidth="1"/>
    <col min="4" max="4" width="22.6640625" style="2" customWidth="1"/>
    <col min="5" max="5" width="10.6640625" style="2" customWidth="1"/>
    <col min="6" max="21" width="13.6640625" style="2" customWidth="1"/>
    <col min="22" max="25" width="12" style="2" customWidth="1"/>
    <col min="26" max="16384" width="9" style="2"/>
  </cols>
  <sheetData>
    <row r="1" spans="1:25" ht="34.200000000000003" customHeight="1">
      <c r="A1" s="20" t="s">
        <v>0</v>
      </c>
      <c r="B1" s="11"/>
      <c r="C1" s="11"/>
      <c r="D1" s="86" t="s">
        <v>264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.2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.2" customHeight="1">
      <c r="A6" s="98" t="s">
        <v>48</v>
      </c>
      <c r="B6" s="99"/>
      <c r="C6" s="99"/>
      <c r="D6" s="99"/>
      <c r="E6" s="99"/>
      <c r="F6" s="94" t="s">
        <v>250</v>
      </c>
      <c r="G6" s="94"/>
      <c r="H6" s="94" t="s">
        <v>251</v>
      </c>
      <c r="I6" s="94"/>
      <c r="J6" s="94" t="s">
        <v>252</v>
      </c>
      <c r="K6" s="94"/>
      <c r="L6" s="94" t="s">
        <v>253</v>
      </c>
      <c r="M6" s="94"/>
      <c r="N6" s="94"/>
      <c r="O6" s="94"/>
    </row>
    <row r="7" spans="1:25" ht="16.2" customHeight="1">
      <c r="A7" s="99"/>
      <c r="B7" s="99"/>
      <c r="C7" s="99"/>
      <c r="D7" s="99"/>
      <c r="E7" s="99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.2" customHeight="1">
      <c r="A8" s="96" t="s">
        <v>82</v>
      </c>
      <c r="B8" s="59" t="s">
        <v>49</v>
      </c>
      <c r="C8" s="51"/>
      <c r="D8" s="51"/>
      <c r="E8" s="64" t="s">
        <v>40</v>
      </c>
      <c r="F8" s="52">
        <v>64789</v>
      </c>
      <c r="G8" s="52">
        <v>69247</v>
      </c>
      <c r="H8" s="52">
        <v>29619</v>
      </c>
      <c r="I8" s="52">
        <v>28023</v>
      </c>
      <c r="J8" s="52">
        <v>638</v>
      </c>
      <c r="K8" s="52">
        <v>644</v>
      </c>
      <c r="L8" s="52">
        <v>11710</v>
      </c>
      <c r="M8" s="52">
        <v>11561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.2" customHeight="1">
      <c r="A9" s="96"/>
      <c r="B9" s="61"/>
      <c r="C9" s="51" t="s">
        <v>50</v>
      </c>
      <c r="D9" s="51"/>
      <c r="E9" s="64" t="s">
        <v>41</v>
      </c>
      <c r="F9" s="52">
        <v>62279</v>
      </c>
      <c r="G9" s="52">
        <v>68794</v>
      </c>
      <c r="H9" s="52">
        <v>29380</v>
      </c>
      <c r="I9" s="52">
        <v>28009</v>
      </c>
      <c r="J9" s="52">
        <v>633</v>
      </c>
      <c r="K9" s="52">
        <v>641</v>
      </c>
      <c r="L9" s="52">
        <v>11709</v>
      </c>
      <c r="M9" s="52">
        <v>11541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.2" customHeight="1">
      <c r="A10" s="96"/>
      <c r="B10" s="60"/>
      <c r="C10" s="51" t="s">
        <v>51</v>
      </c>
      <c r="D10" s="51"/>
      <c r="E10" s="64" t="s">
        <v>42</v>
      </c>
      <c r="F10" s="52">
        <v>2510</v>
      </c>
      <c r="G10" s="52">
        <v>453</v>
      </c>
      <c r="H10" s="52">
        <v>239</v>
      </c>
      <c r="I10" s="52">
        <v>14</v>
      </c>
      <c r="J10" s="65">
        <v>5</v>
      </c>
      <c r="K10" s="65">
        <v>3</v>
      </c>
      <c r="L10" s="52">
        <v>1</v>
      </c>
      <c r="M10" s="52">
        <v>20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2" customHeight="1">
      <c r="A11" s="96"/>
      <c r="B11" s="59" t="s">
        <v>52</v>
      </c>
      <c r="C11" s="51"/>
      <c r="D11" s="51"/>
      <c r="E11" s="64" t="s">
        <v>43</v>
      </c>
      <c r="F11" s="52">
        <v>71292</v>
      </c>
      <c r="G11" s="52">
        <v>65119</v>
      </c>
      <c r="H11" s="52">
        <v>28887</v>
      </c>
      <c r="I11" s="52">
        <v>28016</v>
      </c>
      <c r="J11" s="52">
        <v>639</v>
      </c>
      <c r="K11" s="52">
        <v>628</v>
      </c>
      <c r="L11" s="52">
        <v>11359</v>
      </c>
      <c r="M11" s="52">
        <v>11324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.2" customHeight="1">
      <c r="A12" s="96"/>
      <c r="B12" s="61"/>
      <c r="C12" s="51" t="s">
        <v>53</v>
      </c>
      <c r="D12" s="51"/>
      <c r="E12" s="64" t="s">
        <v>44</v>
      </c>
      <c r="F12" s="52">
        <v>67870</v>
      </c>
      <c r="G12" s="52">
        <v>64822</v>
      </c>
      <c r="H12" s="52">
        <v>28635</v>
      </c>
      <c r="I12" s="52">
        <v>27882</v>
      </c>
      <c r="J12" s="52">
        <v>636</v>
      </c>
      <c r="K12" s="52">
        <v>621</v>
      </c>
      <c r="L12" s="52">
        <v>11359</v>
      </c>
      <c r="M12" s="52">
        <v>11306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.2" customHeight="1">
      <c r="A13" s="96"/>
      <c r="B13" s="60"/>
      <c r="C13" s="51" t="s">
        <v>54</v>
      </c>
      <c r="D13" s="51"/>
      <c r="E13" s="64" t="s">
        <v>45</v>
      </c>
      <c r="F13" s="52">
        <v>3422</v>
      </c>
      <c r="G13" s="52">
        <v>297</v>
      </c>
      <c r="H13" s="65">
        <v>252</v>
      </c>
      <c r="I13" s="65">
        <v>134</v>
      </c>
      <c r="J13" s="65">
        <v>3</v>
      </c>
      <c r="K13" s="65">
        <v>7</v>
      </c>
      <c r="L13" s="52">
        <v>0</v>
      </c>
      <c r="M13" s="52">
        <v>18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.2" customHeight="1">
      <c r="A14" s="96"/>
      <c r="B14" s="51" t="s">
        <v>55</v>
      </c>
      <c r="C14" s="51"/>
      <c r="D14" s="51"/>
      <c r="E14" s="64" t="s">
        <v>152</v>
      </c>
      <c r="F14" s="52">
        <f t="shared" ref="F14:O15" si="0">F9-F12</f>
        <v>-5591</v>
      </c>
      <c r="G14" s="52">
        <v>3972</v>
      </c>
      <c r="H14" s="52">
        <f t="shared" si="0"/>
        <v>745</v>
      </c>
      <c r="I14" s="52">
        <v>127</v>
      </c>
      <c r="J14" s="52">
        <f t="shared" si="0"/>
        <v>-3</v>
      </c>
      <c r="K14" s="52">
        <v>20</v>
      </c>
      <c r="L14" s="52">
        <f t="shared" si="0"/>
        <v>350</v>
      </c>
      <c r="M14" s="52">
        <v>235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.2" customHeight="1">
      <c r="A15" s="96"/>
      <c r="B15" s="51" t="s">
        <v>56</v>
      </c>
      <c r="C15" s="51"/>
      <c r="D15" s="51"/>
      <c r="E15" s="64" t="s">
        <v>153</v>
      </c>
      <c r="F15" s="52">
        <f t="shared" si="0"/>
        <v>-912</v>
      </c>
      <c r="G15" s="52">
        <v>156</v>
      </c>
      <c r="H15" s="52">
        <f t="shared" si="0"/>
        <v>-13</v>
      </c>
      <c r="I15" s="52">
        <v>-120</v>
      </c>
      <c r="J15" s="52">
        <f t="shared" si="0"/>
        <v>2</v>
      </c>
      <c r="K15" s="52">
        <v>-4</v>
      </c>
      <c r="L15" s="52">
        <f t="shared" si="0"/>
        <v>1</v>
      </c>
      <c r="M15" s="52">
        <v>2</v>
      </c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.2" customHeight="1">
      <c r="A16" s="96"/>
      <c r="B16" s="51" t="s">
        <v>57</v>
      </c>
      <c r="C16" s="51"/>
      <c r="D16" s="51"/>
      <c r="E16" s="64" t="s">
        <v>154</v>
      </c>
      <c r="F16" s="52">
        <f t="shared" ref="F16:O16" si="1">F8-F11</f>
        <v>-6503</v>
      </c>
      <c r="G16" s="52">
        <v>4128</v>
      </c>
      <c r="H16" s="52">
        <f t="shared" si="1"/>
        <v>732</v>
      </c>
      <c r="I16" s="52">
        <v>7</v>
      </c>
      <c r="J16" s="52">
        <f t="shared" si="1"/>
        <v>-1</v>
      </c>
      <c r="K16" s="52">
        <v>16</v>
      </c>
      <c r="L16" s="52">
        <f t="shared" si="1"/>
        <v>351</v>
      </c>
      <c r="M16" s="52">
        <v>237</v>
      </c>
      <c r="N16" s="52">
        <f t="shared" si="1"/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.2" customHeight="1">
      <c r="A17" s="96"/>
      <c r="B17" s="51" t="s">
        <v>58</v>
      </c>
      <c r="C17" s="51"/>
      <c r="D17" s="51"/>
      <c r="E17" s="49"/>
      <c r="F17" s="65">
        <v>-2606</v>
      </c>
      <c r="G17" s="65">
        <v>-3896</v>
      </c>
      <c r="H17" s="65">
        <v>0</v>
      </c>
      <c r="I17" s="65" t="s">
        <v>259</v>
      </c>
      <c r="J17" s="52">
        <v>0</v>
      </c>
      <c r="K17" s="52">
        <v>0</v>
      </c>
      <c r="L17" s="52">
        <v>0</v>
      </c>
      <c r="M17" s="52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.2" customHeight="1">
      <c r="A18" s="96"/>
      <c r="B18" s="51" t="s">
        <v>59</v>
      </c>
      <c r="C18" s="51"/>
      <c r="D18" s="51"/>
      <c r="E18" s="49"/>
      <c r="F18" s="66">
        <v>0</v>
      </c>
      <c r="G18" s="66" t="s">
        <v>259</v>
      </c>
      <c r="H18" s="66">
        <v>0</v>
      </c>
      <c r="I18" s="66" t="s">
        <v>259</v>
      </c>
      <c r="J18" s="66">
        <v>0</v>
      </c>
      <c r="K18" s="66">
        <v>0</v>
      </c>
      <c r="L18" s="66">
        <v>0</v>
      </c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.2" customHeight="1">
      <c r="A19" s="96" t="s">
        <v>83</v>
      </c>
      <c r="B19" s="59" t="s">
        <v>60</v>
      </c>
      <c r="C19" s="51"/>
      <c r="D19" s="51"/>
      <c r="E19" s="64"/>
      <c r="F19" s="52">
        <v>6031</v>
      </c>
      <c r="G19" s="52">
        <v>4340</v>
      </c>
      <c r="H19" s="52">
        <v>8238</v>
      </c>
      <c r="I19" s="52">
        <v>11390</v>
      </c>
      <c r="J19" s="52">
        <v>4</v>
      </c>
      <c r="K19" s="52">
        <v>72</v>
      </c>
      <c r="L19" s="52">
        <v>6517</v>
      </c>
      <c r="M19" s="52">
        <v>4361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.2" customHeight="1">
      <c r="A20" s="96"/>
      <c r="B20" s="60"/>
      <c r="C20" s="51" t="s">
        <v>61</v>
      </c>
      <c r="D20" s="51"/>
      <c r="E20" s="64"/>
      <c r="F20" s="52">
        <v>3747</v>
      </c>
      <c r="G20" s="52">
        <v>2160</v>
      </c>
      <c r="H20" s="52">
        <v>1852</v>
      </c>
      <c r="I20" s="52">
        <v>2321</v>
      </c>
      <c r="J20" s="52">
        <v>0</v>
      </c>
      <c r="K20" s="65">
        <v>0</v>
      </c>
      <c r="L20" s="52">
        <v>2407</v>
      </c>
      <c r="M20" s="52">
        <v>1285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.2" customHeight="1">
      <c r="A21" s="96"/>
      <c r="B21" s="78" t="s">
        <v>62</v>
      </c>
      <c r="C21" s="51"/>
      <c r="D21" s="51"/>
      <c r="E21" s="64" t="s">
        <v>155</v>
      </c>
      <c r="F21" s="52">
        <v>6031</v>
      </c>
      <c r="G21" s="52">
        <v>4340</v>
      </c>
      <c r="H21" s="52">
        <v>8238</v>
      </c>
      <c r="I21" s="52">
        <v>11390</v>
      </c>
      <c r="J21" s="52">
        <v>4</v>
      </c>
      <c r="K21" s="52">
        <v>72</v>
      </c>
      <c r="L21" s="52">
        <v>6517</v>
      </c>
      <c r="M21" s="52">
        <v>4361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.2" customHeight="1">
      <c r="A22" s="96"/>
      <c r="B22" s="59" t="s">
        <v>63</v>
      </c>
      <c r="C22" s="51"/>
      <c r="D22" s="51"/>
      <c r="E22" s="64" t="s">
        <v>156</v>
      </c>
      <c r="F22" s="52">
        <v>8199</v>
      </c>
      <c r="G22" s="52">
        <v>6250</v>
      </c>
      <c r="H22" s="52">
        <v>13009</v>
      </c>
      <c r="I22" s="52">
        <v>16405</v>
      </c>
      <c r="J22" s="52">
        <v>49</v>
      </c>
      <c r="K22" s="52">
        <v>93</v>
      </c>
      <c r="L22" s="52">
        <v>7833</v>
      </c>
      <c r="M22" s="52">
        <v>5850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.2" customHeight="1">
      <c r="A23" s="96"/>
      <c r="B23" s="60" t="s">
        <v>64</v>
      </c>
      <c r="C23" s="51" t="s">
        <v>65</v>
      </c>
      <c r="D23" s="51"/>
      <c r="E23" s="64"/>
      <c r="F23" s="52">
        <v>4126</v>
      </c>
      <c r="G23" s="52">
        <v>3662</v>
      </c>
      <c r="H23" s="52">
        <v>3850</v>
      </c>
      <c r="I23" s="52">
        <v>3889</v>
      </c>
      <c r="J23" s="52">
        <v>41</v>
      </c>
      <c r="K23" s="52">
        <v>41</v>
      </c>
      <c r="L23" s="52">
        <v>1166</v>
      </c>
      <c r="M23" s="52">
        <v>1149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.2" customHeight="1">
      <c r="A24" s="96"/>
      <c r="B24" s="51" t="s">
        <v>157</v>
      </c>
      <c r="C24" s="51"/>
      <c r="D24" s="51"/>
      <c r="E24" s="64" t="s">
        <v>158</v>
      </c>
      <c r="F24" s="52">
        <f t="shared" ref="F24:O24" si="2">F21-F22</f>
        <v>-2168</v>
      </c>
      <c r="G24" s="52">
        <v>-1910</v>
      </c>
      <c r="H24" s="52">
        <f t="shared" si="2"/>
        <v>-4771</v>
      </c>
      <c r="I24" s="52">
        <v>-5015</v>
      </c>
      <c r="J24" s="52">
        <f t="shared" si="2"/>
        <v>-45</v>
      </c>
      <c r="K24" s="52">
        <v>-21</v>
      </c>
      <c r="L24" s="52">
        <f t="shared" si="2"/>
        <v>-1316</v>
      </c>
      <c r="M24" s="52">
        <v>-1489</v>
      </c>
      <c r="N24" s="52">
        <f t="shared" si="2"/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.2" customHeight="1">
      <c r="A25" s="96"/>
      <c r="B25" s="59" t="s">
        <v>66</v>
      </c>
      <c r="C25" s="59"/>
      <c r="D25" s="59"/>
      <c r="E25" s="100" t="s">
        <v>159</v>
      </c>
      <c r="F25" s="92">
        <v>2168</v>
      </c>
      <c r="G25" s="92">
        <v>1910</v>
      </c>
      <c r="H25" s="92">
        <v>4771</v>
      </c>
      <c r="I25" s="92">
        <v>5015</v>
      </c>
      <c r="J25" s="92">
        <v>45</v>
      </c>
      <c r="K25" s="92">
        <v>21</v>
      </c>
      <c r="L25" s="92">
        <v>1316</v>
      </c>
      <c r="M25" s="92">
        <v>1489</v>
      </c>
      <c r="N25" s="92"/>
      <c r="O25" s="92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.2" customHeight="1">
      <c r="A26" s="96"/>
      <c r="B26" s="78" t="s">
        <v>67</v>
      </c>
      <c r="C26" s="78"/>
      <c r="D26" s="78"/>
      <c r="E26" s="10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.2" customHeight="1">
      <c r="A27" s="96"/>
      <c r="B27" s="51" t="s">
        <v>160</v>
      </c>
      <c r="C27" s="51"/>
      <c r="D27" s="51"/>
      <c r="E27" s="64" t="s">
        <v>161</v>
      </c>
      <c r="F27" s="52">
        <f t="shared" ref="F27:O27" si="3">F24+F25</f>
        <v>0</v>
      </c>
      <c r="G27" s="52">
        <f t="shared" si="3"/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.2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.2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.2" customHeight="1">
      <c r="A30" s="99" t="s">
        <v>68</v>
      </c>
      <c r="B30" s="99"/>
      <c r="C30" s="99"/>
      <c r="D30" s="99"/>
      <c r="E30" s="99"/>
      <c r="F30" s="95" t="s">
        <v>254</v>
      </c>
      <c r="G30" s="95"/>
      <c r="H30" s="95" t="s">
        <v>255</v>
      </c>
      <c r="I30" s="95"/>
      <c r="J30" s="95" t="s">
        <v>256</v>
      </c>
      <c r="K30" s="95"/>
      <c r="L30" s="95" t="s">
        <v>257</v>
      </c>
      <c r="M30" s="95"/>
      <c r="N30" s="95" t="s">
        <v>258</v>
      </c>
      <c r="O30" s="95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.2" customHeight="1">
      <c r="A31" s="99"/>
      <c r="B31" s="99"/>
      <c r="C31" s="99"/>
      <c r="D31" s="99"/>
      <c r="E31" s="99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.2" customHeight="1">
      <c r="A32" s="96" t="s">
        <v>84</v>
      </c>
      <c r="B32" s="59" t="s">
        <v>49</v>
      </c>
      <c r="C32" s="51"/>
      <c r="D32" s="51"/>
      <c r="E32" s="64" t="s">
        <v>40</v>
      </c>
      <c r="F32" s="52">
        <v>307</v>
      </c>
      <c r="G32" s="52">
        <v>371</v>
      </c>
      <c r="H32" s="52">
        <v>101</v>
      </c>
      <c r="I32" s="52">
        <v>62</v>
      </c>
      <c r="J32" s="52">
        <v>315</v>
      </c>
      <c r="K32" s="52">
        <v>231</v>
      </c>
      <c r="L32" s="52">
        <v>337</v>
      </c>
      <c r="M32" s="52">
        <v>456</v>
      </c>
      <c r="N32" s="52">
        <v>175</v>
      </c>
      <c r="O32" s="52">
        <v>188</v>
      </c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.2" customHeight="1">
      <c r="A33" s="102"/>
      <c r="B33" s="61"/>
      <c r="C33" s="59" t="s">
        <v>69</v>
      </c>
      <c r="D33" s="51"/>
      <c r="E33" s="64"/>
      <c r="F33" s="52">
        <v>307</v>
      </c>
      <c r="G33" s="52">
        <v>293</v>
      </c>
      <c r="H33" s="52">
        <v>61</v>
      </c>
      <c r="I33" s="52">
        <v>62</v>
      </c>
      <c r="J33" s="52">
        <v>193</v>
      </c>
      <c r="K33" s="52">
        <v>223</v>
      </c>
      <c r="L33" s="52">
        <v>337</v>
      </c>
      <c r="M33" s="52">
        <v>456</v>
      </c>
      <c r="N33" s="52">
        <v>168</v>
      </c>
      <c r="O33" s="52">
        <v>176</v>
      </c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.2" customHeight="1">
      <c r="A34" s="102"/>
      <c r="B34" s="61"/>
      <c r="C34" s="60"/>
      <c r="D34" s="51" t="s">
        <v>70</v>
      </c>
      <c r="E34" s="64"/>
      <c r="F34" s="52">
        <v>230</v>
      </c>
      <c r="G34" s="52">
        <v>223</v>
      </c>
      <c r="H34" s="52">
        <v>0</v>
      </c>
      <c r="I34" s="52">
        <v>0</v>
      </c>
      <c r="J34" s="52">
        <v>193</v>
      </c>
      <c r="K34" s="52">
        <v>223</v>
      </c>
      <c r="L34" s="52">
        <v>294</v>
      </c>
      <c r="M34" s="52">
        <v>332</v>
      </c>
      <c r="N34" s="52">
        <v>168</v>
      </c>
      <c r="O34" s="52">
        <v>176</v>
      </c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.2" customHeight="1">
      <c r="A35" s="102"/>
      <c r="B35" s="60"/>
      <c r="C35" s="78" t="s">
        <v>71</v>
      </c>
      <c r="D35" s="51"/>
      <c r="E35" s="64"/>
      <c r="F35" s="52">
        <v>0</v>
      </c>
      <c r="G35" s="52">
        <v>78</v>
      </c>
      <c r="H35" s="52">
        <v>40</v>
      </c>
      <c r="I35" s="52">
        <v>0</v>
      </c>
      <c r="J35" s="66">
        <v>122</v>
      </c>
      <c r="K35" s="66">
        <v>8</v>
      </c>
      <c r="L35" s="52">
        <v>0</v>
      </c>
      <c r="M35" s="52">
        <v>0</v>
      </c>
      <c r="N35" s="52">
        <v>7</v>
      </c>
      <c r="O35" s="52">
        <v>12</v>
      </c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.2" customHeight="1">
      <c r="A36" s="102"/>
      <c r="B36" s="59" t="s">
        <v>52</v>
      </c>
      <c r="C36" s="51"/>
      <c r="D36" s="51"/>
      <c r="E36" s="64" t="s">
        <v>41</v>
      </c>
      <c r="F36" s="52">
        <v>300</v>
      </c>
      <c r="G36" s="52">
        <v>365</v>
      </c>
      <c r="H36" s="52">
        <v>53</v>
      </c>
      <c r="I36" s="52">
        <v>139</v>
      </c>
      <c r="J36" s="52">
        <v>89</v>
      </c>
      <c r="K36" s="52">
        <v>83</v>
      </c>
      <c r="L36" s="52">
        <v>237</v>
      </c>
      <c r="M36" s="52">
        <v>328</v>
      </c>
      <c r="N36" s="52">
        <v>59</v>
      </c>
      <c r="O36" s="52">
        <v>87</v>
      </c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.2" customHeight="1">
      <c r="A37" s="102"/>
      <c r="B37" s="61"/>
      <c r="C37" s="51" t="s">
        <v>72</v>
      </c>
      <c r="D37" s="51"/>
      <c r="E37" s="64"/>
      <c r="F37" s="52">
        <v>299</v>
      </c>
      <c r="G37" s="52">
        <v>364</v>
      </c>
      <c r="H37" s="52">
        <v>52</v>
      </c>
      <c r="I37" s="52">
        <v>137</v>
      </c>
      <c r="J37" s="52">
        <v>82</v>
      </c>
      <c r="K37" s="52">
        <v>75</v>
      </c>
      <c r="L37" s="52">
        <v>228</v>
      </c>
      <c r="M37" s="52">
        <v>318</v>
      </c>
      <c r="N37" s="52">
        <v>49</v>
      </c>
      <c r="O37" s="52">
        <v>75</v>
      </c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.2" customHeight="1">
      <c r="A38" s="102"/>
      <c r="B38" s="60"/>
      <c r="C38" s="51" t="s">
        <v>73</v>
      </c>
      <c r="D38" s="51"/>
      <c r="E38" s="64"/>
      <c r="F38" s="52">
        <v>1</v>
      </c>
      <c r="G38" s="52">
        <v>1</v>
      </c>
      <c r="H38" s="52">
        <v>1</v>
      </c>
      <c r="I38" s="52">
        <v>2</v>
      </c>
      <c r="J38" s="52">
        <v>7</v>
      </c>
      <c r="K38" s="66">
        <v>8</v>
      </c>
      <c r="L38" s="52">
        <v>9</v>
      </c>
      <c r="M38" s="52">
        <v>10</v>
      </c>
      <c r="N38" s="52">
        <v>10</v>
      </c>
      <c r="O38" s="52">
        <v>12</v>
      </c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.2" customHeight="1">
      <c r="A39" s="102"/>
      <c r="B39" s="45" t="s">
        <v>74</v>
      </c>
      <c r="C39" s="45"/>
      <c r="D39" s="45"/>
      <c r="E39" s="64" t="s">
        <v>163</v>
      </c>
      <c r="F39" s="52">
        <f t="shared" ref="F39:N39" si="4">F32-F36</f>
        <v>7</v>
      </c>
      <c r="G39" s="52">
        <v>6</v>
      </c>
      <c r="H39" s="52">
        <f t="shared" si="4"/>
        <v>48</v>
      </c>
      <c r="I39" s="52">
        <v>-77</v>
      </c>
      <c r="J39" s="52">
        <f t="shared" si="4"/>
        <v>226</v>
      </c>
      <c r="K39" s="52">
        <v>148</v>
      </c>
      <c r="L39" s="52">
        <f t="shared" si="4"/>
        <v>100</v>
      </c>
      <c r="M39" s="52">
        <v>128</v>
      </c>
      <c r="N39" s="52">
        <f t="shared" si="4"/>
        <v>116</v>
      </c>
      <c r="O39" s="52">
        <v>101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.2" customHeight="1">
      <c r="A40" s="96" t="s">
        <v>85</v>
      </c>
      <c r="B40" s="59" t="s">
        <v>75</v>
      </c>
      <c r="C40" s="51"/>
      <c r="D40" s="51"/>
      <c r="E40" s="64" t="s">
        <v>43</v>
      </c>
      <c r="F40" s="52">
        <v>3</v>
      </c>
      <c r="G40" s="52">
        <v>110</v>
      </c>
      <c r="H40" s="52">
        <v>0</v>
      </c>
      <c r="I40" s="52">
        <v>0</v>
      </c>
      <c r="J40" s="52">
        <v>181</v>
      </c>
      <c r="K40" s="52">
        <v>257</v>
      </c>
      <c r="L40" s="52">
        <v>0</v>
      </c>
      <c r="M40" s="52">
        <v>82</v>
      </c>
      <c r="N40" s="52">
        <v>72</v>
      </c>
      <c r="O40" s="52">
        <v>69</v>
      </c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.2" customHeight="1">
      <c r="A41" s="97"/>
      <c r="B41" s="60"/>
      <c r="C41" s="51" t="s">
        <v>76</v>
      </c>
      <c r="D41" s="51"/>
      <c r="E41" s="64"/>
      <c r="F41" s="66">
        <v>0</v>
      </c>
      <c r="G41" s="66">
        <v>69</v>
      </c>
      <c r="H41" s="66">
        <v>0</v>
      </c>
      <c r="I41" s="66">
        <v>0</v>
      </c>
      <c r="J41" s="52">
        <v>181</v>
      </c>
      <c r="K41" s="52">
        <v>203</v>
      </c>
      <c r="L41" s="52">
        <v>0</v>
      </c>
      <c r="M41" s="52">
        <v>82</v>
      </c>
      <c r="N41" s="52">
        <v>72</v>
      </c>
      <c r="O41" s="52">
        <v>50</v>
      </c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.2" customHeight="1">
      <c r="A42" s="97"/>
      <c r="B42" s="59" t="s">
        <v>63</v>
      </c>
      <c r="C42" s="51"/>
      <c r="D42" s="51"/>
      <c r="E42" s="64" t="s">
        <v>44</v>
      </c>
      <c r="F42" s="52">
        <v>14</v>
      </c>
      <c r="G42" s="52">
        <v>116</v>
      </c>
      <c r="H42" s="52">
        <v>1404</v>
      </c>
      <c r="I42" s="52">
        <v>266</v>
      </c>
      <c r="J42" s="52">
        <v>382</v>
      </c>
      <c r="K42" s="52">
        <v>398</v>
      </c>
      <c r="L42" s="52">
        <v>82</v>
      </c>
      <c r="M42" s="52">
        <v>162</v>
      </c>
      <c r="N42" s="52">
        <v>188</v>
      </c>
      <c r="O42" s="52">
        <v>178</v>
      </c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.2" customHeight="1">
      <c r="A43" s="97"/>
      <c r="B43" s="60"/>
      <c r="C43" s="51" t="s">
        <v>77</v>
      </c>
      <c r="D43" s="51"/>
      <c r="E43" s="64"/>
      <c r="F43" s="52">
        <v>14</v>
      </c>
      <c r="G43" s="52">
        <v>12</v>
      </c>
      <c r="H43" s="52">
        <v>1317</v>
      </c>
      <c r="I43" s="52">
        <v>266</v>
      </c>
      <c r="J43" s="66">
        <v>313</v>
      </c>
      <c r="K43" s="66">
        <v>323</v>
      </c>
      <c r="L43" s="52">
        <v>13</v>
      </c>
      <c r="M43" s="52">
        <v>93</v>
      </c>
      <c r="N43" s="52">
        <v>116</v>
      </c>
      <c r="O43" s="52">
        <v>128</v>
      </c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.2" customHeight="1">
      <c r="A44" s="97"/>
      <c r="B44" s="51" t="s">
        <v>74</v>
      </c>
      <c r="C44" s="51"/>
      <c r="D44" s="51"/>
      <c r="E44" s="64" t="s">
        <v>164</v>
      </c>
      <c r="F44" s="66">
        <f t="shared" ref="F44:N44" si="5">F40-F42</f>
        <v>-11</v>
      </c>
      <c r="G44" s="66">
        <v>-6</v>
      </c>
      <c r="H44" s="66">
        <f t="shared" si="5"/>
        <v>-1404</v>
      </c>
      <c r="I44" s="66">
        <v>-266</v>
      </c>
      <c r="J44" s="66">
        <f t="shared" si="5"/>
        <v>-201</v>
      </c>
      <c r="K44" s="66">
        <v>-141</v>
      </c>
      <c r="L44" s="66">
        <f t="shared" si="5"/>
        <v>-82</v>
      </c>
      <c r="M44" s="66">
        <v>-80</v>
      </c>
      <c r="N44" s="66">
        <f t="shared" si="5"/>
        <v>-116</v>
      </c>
      <c r="O44" s="66">
        <v>-109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.2" customHeight="1">
      <c r="A45" s="96" t="s">
        <v>86</v>
      </c>
      <c r="B45" s="45" t="s">
        <v>78</v>
      </c>
      <c r="C45" s="45"/>
      <c r="D45" s="45"/>
      <c r="E45" s="64" t="s">
        <v>165</v>
      </c>
      <c r="F45" s="52">
        <f t="shared" ref="F45:N45" si="6">F39+F44</f>
        <v>-4</v>
      </c>
      <c r="G45" s="52">
        <v>0</v>
      </c>
      <c r="H45" s="52">
        <f t="shared" si="6"/>
        <v>-1356</v>
      </c>
      <c r="I45" s="52">
        <v>-343</v>
      </c>
      <c r="J45" s="52">
        <f t="shared" si="6"/>
        <v>25</v>
      </c>
      <c r="K45" s="52">
        <v>7</v>
      </c>
      <c r="L45" s="52">
        <f t="shared" si="6"/>
        <v>18</v>
      </c>
      <c r="M45" s="52">
        <v>48</v>
      </c>
      <c r="N45" s="52">
        <f t="shared" si="6"/>
        <v>0</v>
      </c>
      <c r="O45" s="52">
        <v>-8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.2" customHeight="1">
      <c r="A46" s="97"/>
      <c r="B46" s="51" t="s">
        <v>79</v>
      </c>
      <c r="C46" s="51"/>
      <c r="D46" s="51"/>
      <c r="E46" s="51"/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52">
        <v>0</v>
      </c>
      <c r="M46" s="52">
        <v>0</v>
      </c>
      <c r="N46" s="66">
        <v>0</v>
      </c>
      <c r="O46" s="66">
        <v>0</v>
      </c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.2" customHeight="1">
      <c r="A47" s="97"/>
      <c r="B47" s="51" t="s">
        <v>80</v>
      </c>
      <c r="C47" s="51"/>
      <c r="D47" s="51"/>
      <c r="E47" s="51"/>
      <c r="F47" s="52">
        <v>2</v>
      </c>
      <c r="G47" s="52">
        <v>0</v>
      </c>
      <c r="H47" s="52">
        <v>1156</v>
      </c>
      <c r="I47" s="52">
        <v>2512</v>
      </c>
      <c r="J47" s="52">
        <v>25</v>
      </c>
      <c r="K47" s="52">
        <v>8</v>
      </c>
      <c r="L47" s="52">
        <v>443</v>
      </c>
      <c r="M47" s="52">
        <v>426</v>
      </c>
      <c r="N47" s="52">
        <v>0</v>
      </c>
      <c r="O47" s="52">
        <v>12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.2" customHeight="1">
      <c r="A48" s="97"/>
      <c r="B48" s="51" t="s">
        <v>81</v>
      </c>
      <c r="C48" s="51"/>
      <c r="D48" s="51"/>
      <c r="E48" s="51"/>
      <c r="F48" s="52">
        <v>2</v>
      </c>
      <c r="G48" s="52">
        <v>0</v>
      </c>
      <c r="H48" s="52">
        <v>1156</v>
      </c>
      <c r="I48" s="52">
        <v>2512</v>
      </c>
      <c r="J48" s="52">
        <v>10</v>
      </c>
      <c r="K48" s="52">
        <v>8</v>
      </c>
      <c r="L48" s="52">
        <v>443</v>
      </c>
      <c r="M48" s="52">
        <v>426</v>
      </c>
      <c r="N48" s="52">
        <v>0</v>
      </c>
      <c r="O48" s="52">
        <v>12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.2" customHeight="1">
      <c r="A49" s="8" t="s">
        <v>166</v>
      </c>
      <c r="O49" s="6"/>
    </row>
    <row r="50" spans="1:15" ht="16.2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orientation="portrait" r:id="rId1"/>
  <headerFooter alignWithMargins="0">
    <oddHeader>&amp;R&amp;"明朝,斜体"&amp;9都道府県－4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00F5-97F0-4DC2-A323-D300239D7DD5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H47" sqref="H47"/>
    </sheetView>
  </sheetViews>
  <sheetFormatPr defaultColWidth="9" defaultRowHeight="13.2"/>
  <cols>
    <col min="1" max="1" width="3.6640625" style="2" customWidth="1"/>
    <col min="2" max="3" width="1.6640625" style="2" customWidth="1"/>
    <col min="4" max="4" width="22.6640625" style="2" customWidth="1"/>
    <col min="5" max="5" width="10.6640625" style="2" customWidth="1"/>
    <col min="6" max="21" width="13.6640625" style="2" customWidth="1"/>
    <col min="22" max="25" width="12" style="2" customWidth="1"/>
    <col min="26" max="16384" width="9" style="2"/>
  </cols>
  <sheetData>
    <row r="1" spans="1:25" ht="34.200000000000003" customHeight="1">
      <c r="A1" s="20" t="s">
        <v>0</v>
      </c>
      <c r="B1" s="11"/>
      <c r="C1" s="11"/>
      <c r="D1" s="21" t="s">
        <v>263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.2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.2" customHeight="1">
      <c r="A6" s="98" t="s">
        <v>48</v>
      </c>
      <c r="B6" s="99"/>
      <c r="C6" s="99"/>
      <c r="D6" s="99"/>
      <c r="E6" s="99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25" ht="16.2" customHeight="1">
      <c r="A7" s="99"/>
      <c r="B7" s="99"/>
      <c r="C7" s="99"/>
      <c r="D7" s="99"/>
      <c r="E7" s="99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.2" customHeight="1">
      <c r="A8" s="96" t="s">
        <v>82</v>
      </c>
      <c r="B8" s="59" t="s">
        <v>49</v>
      </c>
      <c r="C8" s="51"/>
      <c r="D8" s="51"/>
      <c r="E8" s="64" t="s">
        <v>40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.2" customHeight="1">
      <c r="A9" s="96"/>
      <c r="B9" s="61"/>
      <c r="C9" s="51" t="s">
        <v>50</v>
      </c>
      <c r="D9" s="51"/>
      <c r="E9" s="64" t="s">
        <v>41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.2" customHeight="1">
      <c r="A10" s="96"/>
      <c r="B10" s="60"/>
      <c r="C10" s="51" t="s">
        <v>51</v>
      </c>
      <c r="D10" s="51"/>
      <c r="E10" s="64" t="s">
        <v>42</v>
      </c>
      <c r="F10" s="52"/>
      <c r="G10" s="52"/>
      <c r="H10" s="52"/>
      <c r="I10" s="52"/>
      <c r="J10" s="65"/>
      <c r="K10" s="65"/>
      <c r="L10" s="52"/>
      <c r="M10" s="52"/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2" customHeight="1">
      <c r="A11" s="96"/>
      <c r="B11" s="59" t="s">
        <v>52</v>
      </c>
      <c r="C11" s="51"/>
      <c r="D11" s="51"/>
      <c r="E11" s="64" t="s">
        <v>43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.2" customHeight="1">
      <c r="A12" s="96"/>
      <c r="B12" s="61"/>
      <c r="C12" s="51" t="s">
        <v>53</v>
      </c>
      <c r="D12" s="51"/>
      <c r="E12" s="64" t="s">
        <v>44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.2" customHeight="1">
      <c r="A13" s="96"/>
      <c r="B13" s="60"/>
      <c r="C13" s="51" t="s">
        <v>54</v>
      </c>
      <c r="D13" s="51"/>
      <c r="E13" s="64" t="s">
        <v>45</v>
      </c>
      <c r="F13" s="52"/>
      <c r="G13" s="52"/>
      <c r="H13" s="65"/>
      <c r="I13" s="65"/>
      <c r="J13" s="65"/>
      <c r="K13" s="65"/>
      <c r="L13" s="52"/>
      <c r="M13" s="52"/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.2" customHeight="1">
      <c r="A14" s="96"/>
      <c r="B14" s="51" t="s">
        <v>55</v>
      </c>
      <c r="C14" s="51"/>
      <c r="D14" s="51"/>
      <c r="E14" s="64" t="s">
        <v>96</v>
      </c>
      <c r="F14" s="52"/>
      <c r="G14" s="52"/>
      <c r="H14" s="52"/>
      <c r="I14" s="52"/>
      <c r="J14" s="52"/>
      <c r="K14" s="52"/>
      <c r="L14" s="52"/>
      <c r="M14" s="52"/>
      <c r="N14" s="52">
        <f t="shared" ref="N14:O15" si="0">N9-N12</f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.2" customHeight="1">
      <c r="A15" s="96"/>
      <c r="B15" s="51" t="s">
        <v>56</v>
      </c>
      <c r="C15" s="51"/>
      <c r="D15" s="51"/>
      <c r="E15" s="64" t="s">
        <v>97</v>
      </c>
      <c r="F15" s="52"/>
      <c r="G15" s="52"/>
      <c r="H15" s="52"/>
      <c r="I15" s="52"/>
      <c r="J15" s="52"/>
      <c r="K15" s="52"/>
      <c r="L15" s="52"/>
      <c r="M15" s="52"/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.2" customHeight="1">
      <c r="A16" s="96"/>
      <c r="B16" s="51" t="s">
        <v>57</v>
      </c>
      <c r="C16" s="51"/>
      <c r="D16" s="51"/>
      <c r="E16" s="64" t="s">
        <v>98</v>
      </c>
      <c r="F16" s="52"/>
      <c r="G16" s="52"/>
      <c r="H16" s="52"/>
      <c r="I16" s="52"/>
      <c r="J16" s="52"/>
      <c r="K16" s="52"/>
      <c r="L16" s="52"/>
      <c r="M16" s="52"/>
      <c r="N16" s="52">
        <f t="shared" ref="N16:O16" si="1">N8-N11</f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.2" customHeight="1">
      <c r="A17" s="96"/>
      <c r="B17" s="51" t="s">
        <v>58</v>
      </c>
      <c r="C17" s="51"/>
      <c r="D17" s="51"/>
      <c r="E17" s="49"/>
      <c r="F17" s="65"/>
      <c r="G17" s="65"/>
      <c r="H17" s="65"/>
      <c r="I17" s="65"/>
      <c r="J17" s="52"/>
      <c r="K17" s="52"/>
      <c r="L17" s="52"/>
      <c r="M17" s="52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.2" customHeight="1">
      <c r="A18" s="96"/>
      <c r="B18" s="51" t="s">
        <v>59</v>
      </c>
      <c r="C18" s="51"/>
      <c r="D18" s="51"/>
      <c r="E18" s="49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.2" customHeight="1">
      <c r="A19" s="96" t="s">
        <v>83</v>
      </c>
      <c r="B19" s="59" t="s">
        <v>60</v>
      </c>
      <c r="C19" s="51"/>
      <c r="D19" s="51"/>
      <c r="E19" s="64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.2" customHeight="1">
      <c r="A20" s="96"/>
      <c r="B20" s="60"/>
      <c r="C20" s="51" t="s">
        <v>61</v>
      </c>
      <c r="D20" s="51"/>
      <c r="E20" s="64"/>
      <c r="F20" s="52"/>
      <c r="G20" s="52"/>
      <c r="H20" s="52"/>
      <c r="I20" s="52"/>
      <c r="J20" s="52"/>
      <c r="K20" s="65"/>
      <c r="L20" s="52"/>
      <c r="M20" s="52"/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.2" customHeight="1">
      <c r="A21" s="96"/>
      <c r="B21" s="78" t="s">
        <v>62</v>
      </c>
      <c r="C21" s="51"/>
      <c r="D21" s="51"/>
      <c r="E21" s="64" t="s">
        <v>99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.2" customHeight="1">
      <c r="A22" s="96"/>
      <c r="B22" s="59" t="s">
        <v>63</v>
      </c>
      <c r="C22" s="51"/>
      <c r="D22" s="51"/>
      <c r="E22" s="64" t="s">
        <v>100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.2" customHeight="1">
      <c r="A23" s="96"/>
      <c r="B23" s="60" t="s">
        <v>64</v>
      </c>
      <c r="C23" s="51" t="s">
        <v>65</v>
      </c>
      <c r="D23" s="51"/>
      <c r="E23" s="64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.2" customHeight="1">
      <c r="A24" s="96"/>
      <c r="B24" s="51" t="s">
        <v>101</v>
      </c>
      <c r="C24" s="51"/>
      <c r="D24" s="51"/>
      <c r="E24" s="64" t="s">
        <v>102</v>
      </c>
      <c r="F24" s="52"/>
      <c r="G24" s="52"/>
      <c r="H24" s="52"/>
      <c r="I24" s="52"/>
      <c r="J24" s="52"/>
      <c r="K24" s="52"/>
      <c r="L24" s="52"/>
      <c r="M24" s="52"/>
      <c r="N24" s="52">
        <f t="shared" ref="N24:O24" si="2">N21-N22</f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.2" customHeight="1">
      <c r="A25" s="96"/>
      <c r="B25" s="59" t="s">
        <v>66</v>
      </c>
      <c r="C25" s="59"/>
      <c r="D25" s="59"/>
      <c r="E25" s="100" t="s">
        <v>103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.2" customHeight="1">
      <c r="A26" s="96"/>
      <c r="B26" s="78" t="s">
        <v>67</v>
      </c>
      <c r="C26" s="78"/>
      <c r="D26" s="78"/>
      <c r="E26" s="10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.2" customHeight="1">
      <c r="A27" s="96"/>
      <c r="B27" s="51" t="s">
        <v>104</v>
      </c>
      <c r="C27" s="51"/>
      <c r="D27" s="51"/>
      <c r="E27" s="64" t="s">
        <v>105</v>
      </c>
      <c r="F27" s="52">
        <f t="shared" ref="F27:O27" si="3">F24+F25</f>
        <v>0</v>
      </c>
      <c r="G27" s="52">
        <f t="shared" si="3"/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.2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.2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.2" customHeight="1">
      <c r="A30" s="99" t="s">
        <v>68</v>
      </c>
      <c r="B30" s="99"/>
      <c r="C30" s="99"/>
      <c r="D30" s="99"/>
      <c r="E30" s="99"/>
      <c r="F30" s="95" t="s">
        <v>260</v>
      </c>
      <c r="G30" s="95"/>
      <c r="H30" s="95" t="s">
        <v>261</v>
      </c>
      <c r="I30" s="95"/>
      <c r="J30" s="95" t="s">
        <v>262</v>
      </c>
      <c r="K30" s="95"/>
      <c r="L30" s="95"/>
      <c r="M30" s="95"/>
      <c r="N30" s="95"/>
      <c r="O30" s="95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.2" customHeight="1">
      <c r="A31" s="99"/>
      <c r="B31" s="99"/>
      <c r="C31" s="99"/>
      <c r="D31" s="99"/>
      <c r="E31" s="99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.2" customHeight="1">
      <c r="A32" s="96" t="s">
        <v>84</v>
      </c>
      <c r="B32" s="59" t="s">
        <v>49</v>
      </c>
      <c r="C32" s="51"/>
      <c r="D32" s="51"/>
      <c r="E32" s="64" t="s">
        <v>40</v>
      </c>
      <c r="F32" s="52">
        <v>103</v>
      </c>
      <c r="G32" s="52">
        <v>93</v>
      </c>
      <c r="H32" s="52">
        <v>58</v>
      </c>
      <c r="I32" s="52">
        <v>52</v>
      </c>
      <c r="J32" s="52">
        <v>0</v>
      </c>
      <c r="K32" s="52">
        <v>0</v>
      </c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.2" customHeight="1">
      <c r="A33" s="102"/>
      <c r="B33" s="61"/>
      <c r="C33" s="59" t="s">
        <v>69</v>
      </c>
      <c r="D33" s="51"/>
      <c r="E33" s="64"/>
      <c r="F33" s="52">
        <v>102</v>
      </c>
      <c r="G33" s="52">
        <v>93</v>
      </c>
      <c r="H33" s="52">
        <v>58</v>
      </c>
      <c r="I33" s="52">
        <v>52</v>
      </c>
      <c r="J33" s="52">
        <v>0</v>
      </c>
      <c r="K33" s="52">
        <v>0</v>
      </c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.2" customHeight="1">
      <c r="A34" s="102"/>
      <c r="B34" s="61"/>
      <c r="C34" s="60"/>
      <c r="D34" s="51" t="s">
        <v>70</v>
      </c>
      <c r="E34" s="64"/>
      <c r="F34" s="52">
        <v>102</v>
      </c>
      <c r="G34" s="52">
        <v>92</v>
      </c>
      <c r="H34" s="52">
        <v>0</v>
      </c>
      <c r="I34" s="52">
        <v>0</v>
      </c>
      <c r="J34" s="52">
        <v>0</v>
      </c>
      <c r="K34" s="52">
        <v>0</v>
      </c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.2" customHeight="1">
      <c r="A35" s="102"/>
      <c r="B35" s="60"/>
      <c r="C35" s="78" t="s">
        <v>71</v>
      </c>
      <c r="D35" s="51"/>
      <c r="E35" s="64"/>
      <c r="F35" s="52">
        <v>1</v>
      </c>
      <c r="G35" s="52">
        <v>1</v>
      </c>
      <c r="H35" s="52">
        <v>0</v>
      </c>
      <c r="I35" s="52">
        <v>0</v>
      </c>
      <c r="J35" s="66">
        <v>0</v>
      </c>
      <c r="K35" s="66">
        <v>0</v>
      </c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.2" customHeight="1">
      <c r="A36" s="102"/>
      <c r="B36" s="59" t="s">
        <v>52</v>
      </c>
      <c r="C36" s="51"/>
      <c r="D36" s="51"/>
      <c r="E36" s="64" t="s">
        <v>41</v>
      </c>
      <c r="F36" s="52">
        <v>148</v>
      </c>
      <c r="G36" s="52">
        <v>71</v>
      </c>
      <c r="H36" s="52">
        <v>2</v>
      </c>
      <c r="I36" s="52">
        <v>7</v>
      </c>
      <c r="J36" s="52">
        <v>0</v>
      </c>
      <c r="K36" s="52">
        <v>0</v>
      </c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.2" customHeight="1">
      <c r="A37" s="102"/>
      <c r="B37" s="61"/>
      <c r="C37" s="51" t="s">
        <v>72</v>
      </c>
      <c r="D37" s="51"/>
      <c r="E37" s="64"/>
      <c r="F37" s="52">
        <v>142</v>
      </c>
      <c r="G37" s="52">
        <v>64</v>
      </c>
      <c r="H37" s="52">
        <v>2</v>
      </c>
      <c r="I37" s="52">
        <v>7</v>
      </c>
      <c r="J37" s="52">
        <v>0</v>
      </c>
      <c r="K37" s="52">
        <v>0</v>
      </c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.2" customHeight="1">
      <c r="A38" s="102"/>
      <c r="B38" s="60"/>
      <c r="C38" s="51" t="s">
        <v>73</v>
      </c>
      <c r="D38" s="51"/>
      <c r="E38" s="64"/>
      <c r="F38" s="52">
        <v>6</v>
      </c>
      <c r="G38" s="52">
        <v>7</v>
      </c>
      <c r="H38" s="52">
        <v>0</v>
      </c>
      <c r="I38" s="52">
        <v>0</v>
      </c>
      <c r="J38" s="52">
        <v>0</v>
      </c>
      <c r="K38" s="66">
        <v>0</v>
      </c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.2" customHeight="1">
      <c r="A39" s="102"/>
      <c r="B39" s="45" t="s">
        <v>74</v>
      </c>
      <c r="C39" s="45"/>
      <c r="D39" s="45"/>
      <c r="E39" s="64" t="s">
        <v>107</v>
      </c>
      <c r="F39" s="52">
        <f t="shared" ref="F39:N39" si="4">F32-F36</f>
        <v>-45</v>
      </c>
      <c r="G39" s="52">
        <v>22</v>
      </c>
      <c r="H39" s="52">
        <f t="shared" si="4"/>
        <v>56</v>
      </c>
      <c r="I39" s="52">
        <v>45</v>
      </c>
      <c r="J39" s="52">
        <f t="shared" si="4"/>
        <v>0</v>
      </c>
      <c r="K39" s="52">
        <v>0</v>
      </c>
      <c r="L39" s="52">
        <f t="shared" si="4"/>
        <v>0</v>
      </c>
      <c r="M39" s="52"/>
      <c r="N39" s="52">
        <f t="shared" si="4"/>
        <v>0</v>
      </c>
      <c r="O39" s="52"/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.2" customHeight="1">
      <c r="A40" s="96" t="s">
        <v>85</v>
      </c>
      <c r="B40" s="59" t="s">
        <v>75</v>
      </c>
      <c r="C40" s="51"/>
      <c r="D40" s="51"/>
      <c r="E40" s="64" t="s">
        <v>43</v>
      </c>
      <c r="F40" s="52">
        <v>0</v>
      </c>
      <c r="G40" s="52">
        <v>17</v>
      </c>
      <c r="H40" s="52">
        <v>0</v>
      </c>
      <c r="I40" s="52">
        <v>157</v>
      </c>
      <c r="J40" s="52">
        <v>249</v>
      </c>
      <c r="K40" s="52">
        <v>275</v>
      </c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.2" customHeight="1">
      <c r="A41" s="97"/>
      <c r="B41" s="60"/>
      <c r="C41" s="51" t="s">
        <v>76</v>
      </c>
      <c r="D41" s="51"/>
      <c r="E41" s="64"/>
      <c r="F41" s="66">
        <v>0</v>
      </c>
      <c r="G41" s="66">
        <v>17</v>
      </c>
      <c r="H41" s="66">
        <v>0</v>
      </c>
      <c r="I41" s="66">
        <v>0</v>
      </c>
      <c r="J41" s="52">
        <v>249</v>
      </c>
      <c r="K41" s="52">
        <v>275</v>
      </c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.2" customHeight="1">
      <c r="A42" s="97"/>
      <c r="B42" s="59" t="s">
        <v>63</v>
      </c>
      <c r="C42" s="51"/>
      <c r="D42" s="51"/>
      <c r="E42" s="64" t="s">
        <v>44</v>
      </c>
      <c r="F42" s="52">
        <v>57</v>
      </c>
      <c r="G42" s="52">
        <v>84</v>
      </c>
      <c r="H42" s="52">
        <v>4</v>
      </c>
      <c r="I42" s="52">
        <v>201</v>
      </c>
      <c r="J42" s="52">
        <v>249</v>
      </c>
      <c r="K42" s="52">
        <v>275</v>
      </c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.2" customHeight="1">
      <c r="A43" s="97"/>
      <c r="B43" s="60"/>
      <c r="C43" s="51" t="s">
        <v>77</v>
      </c>
      <c r="D43" s="51"/>
      <c r="E43" s="64"/>
      <c r="F43" s="52">
        <v>57</v>
      </c>
      <c r="G43" s="52">
        <v>84</v>
      </c>
      <c r="H43" s="52">
        <v>3</v>
      </c>
      <c r="I43" s="52">
        <v>3</v>
      </c>
      <c r="J43" s="66">
        <v>224</v>
      </c>
      <c r="K43" s="66">
        <v>214</v>
      </c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.2" customHeight="1">
      <c r="A44" s="97"/>
      <c r="B44" s="51" t="s">
        <v>74</v>
      </c>
      <c r="C44" s="51"/>
      <c r="D44" s="51"/>
      <c r="E44" s="64" t="s">
        <v>108</v>
      </c>
      <c r="F44" s="66">
        <f t="shared" ref="F44:N44" si="5">F40-F42</f>
        <v>-57</v>
      </c>
      <c r="G44" s="66">
        <v>-67</v>
      </c>
      <c r="H44" s="66">
        <f t="shared" si="5"/>
        <v>-4</v>
      </c>
      <c r="I44" s="66">
        <v>-44</v>
      </c>
      <c r="J44" s="66">
        <f t="shared" si="5"/>
        <v>0</v>
      </c>
      <c r="K44" s="66">
        <v>0</v>
      </c>
      <c r="L44" s="66">
        <f t="shared" si="5"/>
        <v>0</v>
      </c>
      <c r="M44" s="66"/>
      <c r="N44" s="66">
        <f t="shared" si="5"/>
        <v>0</v>
      </c>
      <c r="O44" s="66"/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.2" customHeight="1">
      <c r="A45" s="96" t="s">
        <v>86</v>
      </c>
      <c r="B45" s="45" t="s">
        <v>78</v>
      </c>
      <c r="C45" s="45"/>
      <c r="D45" s="45"/>
      <c r="E45" s="64" t="s">
        <v>109</v>
      </c>
      <c r="F45" s="52">
        <f t="shared" ref="F45:N45" si="6">F39+F44</f>
        <v>-102</v>
      </c>
      <c r="G45" s="52">
        <v>-45</v>
      </c>
      <c r="H45" s="52">
        <f t="shared" si="6"/>
        <v>52</v>
      </c>
      <c r="I45" s="52">
        <v>1</v>
      </c>
      <c r="J45" s="52">
        <f t="shared" si="6"/>
        <v>0</v>
      </c>
      <c r="K45" s="52">
        <v>0</v>
      </c>
      <c r="L45" s="52">
        <f t="shared" si="6"/>
        <v>0</v>
      </c>
      <c r="M45" s="52"/>
      <c r="N45" s="52">
        <f t="shared" si="6"/>
        <v>0</v>
      </c>
      <c r="O45" s="52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.2" customHeight="1">
      <c r="A46" s="97"/>
      <c r="B46" s="51" t="s">
        <v>79</v>
      </c>
      <c r="C46" s="51"/>
      <c r="D46" s="51"/>
      <c r="E46" s="51"/>
      <c r="F46" s="66">
        <v>129</v>
      </c>
      <c r="G46" s="66">
        <v>0</v>
      </c>
      <c r="H46" s="66">
        <v>0</v>
      </c>
      <c r="I46" s="66">
        <v>0</v>
      </c>
      <c r="J46" s="66">
        <v>0</v>
      </c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.2" customHeight="1">
      <c r="A47" s="97"/>
      <c r="B47" s="51" t="s">
        <v>80</v>
      </c>
      <c r="C47" s="51"/>
      <c r="D47" s="51"/>
      <c r="E47" s="51"/>
      <c r="F47" s="52">
        <v>27</v>
      </c>
      <c r="G47" s="52">
        <v>127</v>
      </c>
      <c r="H47" s="52">
        <v>103</v>
      </c>
      <c r="I47" s="52">
        <v>51</v>
      </c>
      <c r="J47" s="52">
        <v>1</v>
      </c>
      <c r="K47" s="52">
        <v>2</v>
      </c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.2" customHeight="1">
      <c r="A48" s="97"/>
      <c r="B48" s="51" t="s">
        <v>81</v>
      </c>
      <c r="C48" s="51"/>
      <c r="D48" s="51"/>
      <c r="E48" s="51"/>
      <c r="F48" s="52">
        <v>19</v>
      </c>
      <c r="G48" s="52">
        <v>127</v>
      </c>
      <c r="H48" s="52">
        <v>103</v>
      </c>
      <c r="I48" s="52">
        <v>51</v>
      </c>
      <c r="J48" s="52">
        <v>1</v>
      </c>
      <c r="K48" s="52">
        <v>2</v>
      </c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.2" customHeight="1">
      <c r="A49" s="8" t="s">
        <v>110</v>
      </c>
      <c r="O49" s="6"/>
    </row>
    <row r="50" spans="1:15" ht="16.2" customHeight="1">
      <c r="A50" s="8"/>
    </row>
  </sheetData>
  <mergeCells count="28">
    <mergeCell ref="L6:M6"/>
    <mergeCell ref="N6:O6"/>
    <mergeCell ref="H25:H26"/>
    <mergeCell ref="A6:E7"/>
    <mergeCell ref="F6:G6"/>
    <mergeCell ref="H6:I6"/>
    <mergeCell ref="J6:K6"/>
    <mergeCell ref="A8:A18"/>
    <mergeCell ref="A19:A27"/>
    <mergeCell ref="E25:E26"/>
    <mergeCell ref="F25:F26"/>
    <mergeCell ref="G25:G2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  <mergeCell ref="I25:I26"/>
    <mergeCell ref="J25:J26"/>
    <mergeCell ref="K25:K26"/>
    <mergeCell ref="L25:L26"/>
    <mergeCell ref="M25:M26"/>
    <mergeCell ref="N25:N26"/>
  </mergeCells>
  <phoneticPr fontId="14"/>
  <printOptions horizontalCentered="1" gridLinesSet="0"/>
  <pageMargins left="0.78740157480314965" right="0.27559055118110237" top="0.39370078740157483" bottom="0.35433070866141736" header="0.19685039370078741" footer="0.19685039370078741"/>
  <pageSetup paperSize="9" orientation="portrait" r:id="rId1"/>
  <headerFooter alignWithMargins="0">
    <oddHeader>&amp;R&amp;"明朝,斜体"&amp;9都道府県－4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0" zoomScaleNormal="100" zoomScaleSheetLayoutView="80" workbookViewId="0">
      <selection activeCell="H43" sqref="H43"/>
    </sheetView>
  </sheetViews>
  <sheetFormatPr defaultColWidth="9" defaultRowHeight="13.2"/>
  <cols>
    <col min="1" max="2" width="3.6640625" style="2" customWidth="1"/>
    <col min="3" max="3" width="21.33203125" style="2" customWidth="1"/>
    <col min="4" max="4" width="20" style="2" customWidth="1"/>
    <col min="5" max="14" width="12.6640625" style="2" customWidth="1"/>
    <col min="15" max="16384" width="9" style="2"/>
  </cols>
  <sheetData>
    <row r="1" spans="1:14" ht="34.200000000000003" customHeight="1">
      <c r="A1" s="32" t="s">
        <v>0</v>
      </c>
      <c r="B1" s="32"/>
      <c r="C1" s="85" t="s">
        <v>264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4"/>
      <c r="E6" s="105" t="s">
        <v>265</v>
      </c>
      <c r="F6" s="105"/>
      <c r="G6" s="105" t="s">
        <v>266</v>
      </c>
      <c r="H6" s="105"/>
      <c r="I6" s="106" t="s">
        <v>267</v>
      </c>
      <c r="J6" s="107"/>
      <c r="K6" s="105"/>
      <c r="L6" s="105"/>
      <c r="M6" s="105"/>
      <c r="N6" s="105"/>
    </row>
    <row r="7" spans="1:14" ht="15" customHeight="1">
      <c r="A7" s="18"/>
      <c r="B7" s="19"/>
      <c r="C7" s="19"/>
      <c r="D7" s="58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88" t="s">
        <v>169</v>
      </c>
      <c r="B8" s="79" t="s">
        <v>170</v>
      </c>
      <c r="C8" s="80"/>
      <c r="D8" s="80"/>
      <c r="E8" s="81">
        <v>1</v>
      </c>
      <c r="F8" s="81">
        <v>1</v>
      </c>
      <c r="G8" s="81">
        <v>1</v>
      </c>
      <c r="H8" s="81">
        <v>1</v>
      </c>
      <c r="I8" s="81">
        <v>16</v>
      </c>
      <c r="J8" s="81">
        <v>16</v>
      </c>
      <c r="K8" s="81"/>
      <c r="L8" s="81"/>
      <c r="M8" s="81"/>
      <c r="N8" s="81"/>
    </row>
    <row r="9" spans="1:14" ht="18" customHeight="1">
      <c r="A9" s="88"/>
      <c r="B9" s="88" t="s">
        <v>171</v>
      </c>
      <c r="C9" s="51" t="s">
        <v>172</v>
      </c>
      <c r="D9" s="51"/>
      <c r="E9" s="81">
        <v>1015</v>
      </c>
      <c r="F9" s="81">
        <v>1015</v>
      </c>
      <c r="G9" s="81">
        <v>20</v>
      </c>
      <c r="H9" s="81">
        <v>20</v>
      </c>
      <c r="I9" s="81">
        <v>10</v>
      </c>
      <c r="J9" s="81">
        <v>10</v>
      </c>
      <c r="K9" s="81"/>
      <c r="L9" s="81"/>
      <c r="M9" s="81"/>
      <c r="N9" s="81"/>
    </row>
    <row r="10" spans="1:14" ht="18" customHeight="1">
      <c r="A10" s="88"/>
      <c r="B10" s="88"/>
      <c r="C10" s="51" t="s">
        <v>173</v>
      </c>
      <c r="D10" s="51"/>
      <c r="E10" s="81">
        <v>1015</v>
      </c>
      <c r="F10" s="81">
        <v>1015</v>
      </c>
      <c r="G10" s="81">
        <v>20</v>
      </c>
      <c r="H10" s="81">
        <v>20</v>
      </c>
      <c r="I10" s="81">
        <v>5</v>
      </c>
      <c r="J10" s="81">
        <v>5</v>
      </c>
      <c r="K10" s="81"/>
      <c r="L10" s="81"/>
      <c r="M10" s="81"/>
      <c r="N10" s="81"/>
    </row>
    <row r="11" spans="1:14" ht="18" customHeight="1">
      <c r="A11" s="88"/>
      <c r="B11" s="88"/>
      <c r="C11" s="51" t="s">
        <v>174</v>
      </c>
      <c r="D11" s="51"/>
      <c r="E11" s="81">
        <v>0</v>
      </c>
      <c r="F11" s="81">
        <v>0</v>
      </c>
      <c r="G11" s="81">
        <v>0</v>
      </c>
      <c r="H11" s="81">
        <v>0</v>
      </c>
      <c r="I11" s="81">
        <v>1</v>
      </c>
      <c r="J11" s="81">
        <v>1</v>
      </c>
      <c r="K11" s="81"/>
      <c r="L11" s="81"/>
      <c r="M11" s="81"/>
      <c r="N11" s="81"/>
    </row>
    <row r="12" spans="1:14" ht="18" customHeight="1">
      <c r="A12" s="88"/>
      <c r="B12" s="88"/>
      <c r="C12" s="51" t="s">
        <v>175</v>
      </c>
      <c r="D12" s="51"/>
      <c r="E12" s="81">
        <v>0</v>
      </c>
      <c r="F12" s="81">
        <v>0</v>
      </c>
      <c r="G12" s="81">
        <v>0</v>
      </c>
      <c r="H12" s="81">
        <v>0</v>
      </c>
      <c r="I12" s="81">
        <v>4</v>
      </c>
      <c r="J12" s="81">
        <v>4</v>
      </c>
      <c r="K12" s="81"/>
      <c r="L12" s="81"/>
      <c r="M12" s="81"/>
      <c r="N12" s="81"/>
    </row>
    <row r="13" spans="1:14" ht="18" customHeight="1">
      <c r="A13" s="88"/>
      <c r="B13" s="88"/>
      <c r="C13" s="51" t="s">
        <v>176</v>
      </c>
      <c r="D13" s="51"/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/>
      <c r="L13" s="81"/>
      <c r="M13" s="81"/>
      <c r="N13" s="81"/>
    </row>
    <row r="14" spans="1:14" ht="18" customHeight="1">
      <c r="A14" s="88"/>
      <c r="B14" s="88"/>
      <c r="C14" s="51" t="s">
        <v>177</v>
      </c>
      <c r="D14" s="51"/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/>
      <c r="L14" s="81"/>
      <c r="M14" s="81"/>
      <c r="N14" s="81"/>
    </row>
    <row r="15" spans="1:14" ht="18" customHeight="1">
      <c r="A15" s="88" t="s">
        <v>178</v>
      </c>
      <c r="B15" s="88" t="s">
        <v>179</v>
      </c>
      <c r="C15" s="51" t="s">
        <v>180</v>
      </c>
      <c r="D15" s="51"/>
      <c r="E15" s="52">
        <v>1391</v>
      </c>
      <c r="F15" s="52">
        <v>1209</v>
      </c>
      <c r="G15" s="52">
        <v>634</v>
      </c>
      <c r="H15" s="52">
        <v>1731</v>
      </c>
      <c r="I15" s="52">
        <v>417</v>
      </c>
      <c r="J15" s="52">
        <v>386</v>
      </c>
      <c r="K15" s="52"/>
      <c r="L15" s="52"/>
      <c r="M15" s="52"/>
      <c r="N15" s="52"/>
    </row>
    <row r="16" spans="1:14" ht="18" customHeight="1">
      <c r="A16" s="88"/>
      <c r="B16" s="88"/>
      <c r="C16" s="51" t="s">
        <v>181</v>
      </c>
      <c r="D16" s="51"/>
      <c r="E16" s="52">
        <v>4051</v>
      </c>
      <c r="F16" s="52">
        <v>4179</v>
      </c>
      <c r="G16" s="52">
        <v>17656</v>
      </c>
      <c r="H16" s="52">
        <v>17681</v>
      </c>
      <c r="I16" s="52">
        <v>1077</v>
      </c>
      <c r="J16" s="52">
        <v>1108</v>
      </c>
      <c r="K16" s="52"/>
      <c r="L16" s="52"/>
      <c r="M16" s="52"/>
      <c r="N16" s="52"/>
    </row>
    <row r="17" spans="1:15" ht="18" customHeight="1">
      <c r="A17" s="88"/>
      <c r="B17" s="88"/>
      <c r="C17" s="51" t="s">
        <v>182</v>
      </c>
      <c r="D17" s="51"/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/>
      <c r="L17" s="52"/>
      <c r="M17" s="52"/>
      <c r="N17" s="52"/>
    </row>
    <row r="18" spans="1:15" ht="18" customHeight="1">
      <c r="A18" s="88"/>
      <c r="B18" s="88"/>
      <c r="C18" s="51" t="s">
        <v>183</v>
      </c>
      <c r="D18" s="51"/>
      <c r="E18" s="52">
        <v>5443</v>
      </c>
      <c r="F18" s="52">
        <v>5389</v>
      </c>
      <c r="G18" s="52">
        <v>18290</v>
      </c>
      <c r="H18" s="52">
        <v>19412</v>
      </c>
      <c r="I18" s="52">
        <v>1494</v>
      </c>
      <c r="J18" s="52">
        <v>1494</v>
      </c>
      <c r="K18" s="52"/>
      <c r="L18" s="52"/>
      <c r="M18" s="52"/>
      <c r="N18" s="52"/>
    </row>
    <row r="19" spans="1:15" ht="18" customHeight="1">
      <c r="A19" s="88"/>
      <c r="B19" s="88" t="s">
        <v>184</v>
      </c>
      <c r="C19" s="51" t="s">
        <v>185</v>
      </c>
      <c r="D19" s="51"/>
      <c r="E19" s="52">
        <v>664</v>
      </c>
      <c r="F19" s="52">
        <v>655</v>
      </c>
      <c r="G19" s="52">
        <v>186</v>
      </c>
      <c r="H19" s="52">
        <v>1020</v>
      </c>
      <c r="I19" s="52">
        <v>109</v>
      </c>
      <c r="J19" s="52">
        <v>102</v>
      </c>
      <c r="K19" s="52"/>
      <c r="L19" s="52"/>
      <c r="M19" s="52"/>
      <c r="N19" s="52"/>
    </row>
    <row r="20" spans="1:15" ht="18" customHeight="1">
      <c r="A20" s="88"/>
      <c r="B20" s="88"/>
      <c r="C20" s="51" t="s">
        <v>186</v>
      </c>
      <c r="D20" s="51"/>
      <c r="E20" s="52">
        <v>1007</v>
      </c>
      <c r="F20" s="52">
        <v>982</v>
      </c>
      <c r="G20" s="52">
        <v>441</v>
      </c>
      <c r="H20" s="52">
        <v>621</v>
      </c>
      <c r="I20" s="52">
        <v>828</v>
      </c>
      <c r="J20" s="52">
        <v>897</v>
      </c>
      <c r="K20" s="52"/>
      <c r="L20" s="52"/>
      <c r="M20" s="52"/>
      <c r="N20" s="52"/>
    </row>
    <row r="21" spans="1:15" ht="18" customHeight="1">
      <c r="A21" s="88"/>
      <c r="B21" s="88"/>
      <c r="C21" s="51" t="s">
        <v>187</v>
      </c>
      <c r="D21" s="51"/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/>
      <c r="L21" s="82"/>
      <c r="M21" s="82"/>
      <c r="N21" s="82"/>
    </row>
    <row r="22" spans="1:15" ht="18" customHeight="1">
      <c r="A22" s="88"/>
      <c r="B22" s="88"/>
      <c r="C22" s="45" t="s">
        <v>188</v>
      </c>
      <c r="D22" s="45"/>
      <c r="E22" s="52">
        <v>1672</v>
      </c>
      <c r="F22" s="52">
        <v>1637</v>
      </c>
      <c r="G22" s="52">
        <v>628</v>
      </c>
      <c r="H22" s="52">
        <v>1641</v>
      </c>
      <c r="I22" s="52">
        <v>937</v>
      </c>
      <c r="J22" s="52">
        <v>999</v>
      </c>
      <c r="K22" s="52"/>
      <c r="L22" s="52"/>
      <c r="M22" s="52"/>
      <c r="N22" s="52"/>
    </row>
    <row r="23" spans="1:15" ht="18" customHeight="1">
      <c r="A23" s="88"/>
      <c r="B23" s="88" t="s">
        <v>189</v>
      </c>
      <c r="C23" s="51" t="s">
        <v>190</v>
      </c>
      <c r="D23" s="51"/>
      <c r="E23" s="52">
        <v>1015</v>
      </c>
      <c r="F23" s="52">
        <v>1015</v>
      </c>
      <c r="G23" s="52">
        <v>20</v>
      </c>
      <c r="H23" s="52">
        <v>20</v>
      </c>
      <c r="I23" s="52">
        <v>10</v>
      </c>
      <c r="J23" s="52">
        <v>10</v>
      </c>
      <c r="K23" s="52"/>
      <c r="L23" s="52"/>
      <c r="M23" s="52"/>
      <c r="N23" s="52"/>
    </row>
    <row r="24" spans="1:15" ht="18" customHeight="1">
      <c r="A24" s="88"/>
      <c r="B24" s="88"/>
      <c r="C24" s="51" t="s">
        <v>191</v>
      </c>
      <c r="D24" s="51"/>
      <c r="E24" s="52">
        <v>2756</v>
      </c>
      <c r="F24" s="52">
        <v>2736</v>
      </c>
      <c r="G24" s="52">
        <v>0</v>
      </c>
      <c r="H24" s="52">
        <v>0</v>
      </c>
      <c r="I24" s="52">
        <v>547</v>
      </c>
      <c r="J24" s="52">
        <v>486</v>
      </c>
      <c r="K24" s="52"/>
      <c r="L24" s="52"/>
      <c r="M24" s="52"/>
      <c r="N24" s="52"/>
    </row>
    <row r="25" spans="1:15" ht="18" customHeight="1">
      <c r="A25" s="88"/>
      <c r="B25" s="88"/>
      <c r="C25" s="51" t="s">
        <v>192</v>
      </c>
      <c r="D25" s="51"/>
      <c r="E25" s="52">
        <v>0</v>
      </c>
      <c r="F25" s="52">
        <v>0</v>
      </c>
      <c r="G25" s="52">
        <v>17642</v>
      </c>
      <c r="H25" s="52">
        <v>17751</v>
      </c>
      <c r="I25" s="52">
        <v>0</v>
      </c>
      <c r="J25" s="52">
        <v>0</v>
      </c>
      <c r="K25" s="52"/>
      <c r="L25" s="52"/>
      <c r="M25" s="52"/>
      <c r="N25" s="52"/>
    </row>
    <row r="26" spans="1:15" ht="18" customHeight="1">
      <c r="A26" s="88"/>
      <c r="B26" s="88"/>
      <c r="C26" s="51" t="s">
        <v>193</v>
      </c>
      <c r="D26" s="51"/>
      <c r="E26" s="52">
        <v>3771</v>
      </c>
      <c r="F26" s="52">
        <v>3751</v>
      </c>
      <c r="G26" s="52">
        <v>17662</v>
      </c>
      <c r="H26" s="52">
        <v>17771</v>
      </c>
      <c r="I26" s="52">
        <v>556</v>
      </c>
      <c r="J26" s="52">
        <v>495</v>
      </c>
      <c r="K26" s="52"/>
      <c r="L26" s="52"/>
      <c r="M26" s="52"/>
      <c r="N26" s="52"/>
    </row>
    <row r="27" spans="1:15" ht="18" customHeight="1">
      <c r="A27" s="88"/>
      <c r="B27" s="51" t="s">
        <v>194</v>
      </c>
      <c r="C27" s="51"/>
      <c r="D27" s="51"/>
      <c r="E27" s="52">
        <v>5443</v>
      </c>
      <c r="F27" s="52">
        <v>5389</v>
      </c>
      <c r="G27" s="52">
        <v>18290</v>
      </c>
      <c r="H27" s="52">
        <v>19412</v>
      </c>
      <c r="I27" s="52">
        <v>1494</v>
      </c>
      <c r="J27" s="52">
        <v>1494</v>
      </c>
      <c r="K27" s="52"/>
      <c r="L27" s="52"/>
      <c r="M27" s="52"/>
      <c r="N27" s="52"/>
    </row>
    <row r="28" spans="1:15" ht="18" customHeight="1">
      <c r="A28" s="88" t="s">
        <v>195</v>
      </c>
      <c r="B28" s="88" t="s">
        <v>196</v>
      </c>
      <c r="C28" s="51" t="s">
        <v>197</v>
      </c>
      <c r="D28" s="83" t="s">
        <v>40</v>
      </c>
      <c r="E28" s="52">
        <v>2814</v>
      </c>
      <c r="F28" s="52">
        <v>2745</v>
      </c>
      <c r="G28" s="52">
        <v>1102</v>
      </c>
      <c r="H28" s="52">
        <v>1797</v>
      </c>
      <c r="I28" s="52">
        <v>500</v>
      </c>
      <c r="J28" s="52">
        <v>484</v>
      </c>
      <c r="K28" s="52"/>
      <c r="L28" s="52"/>
      <c r="M28" s="52"/>
      <c r="N28" s="52"/>
    </row>
    <row r="29" spans="1:15" ht="18" customHeight="1">
      <c r="A29" s="88"/>
      <c r="B29" s="88"/>
      <c r="C29" s="51" t="s">
        <v>198</v>
      </c>
      <c r="D29" s="83" t="s">
        <v>41</v>
      </c>
      <c r="E29" s="52">
        <v>2764</v>
      </c>
      <c r="F29" s="52">
        <v>2747</v>
      </c>
      <c r="G29" s="52">
        <v>1145</v>
      </c>
      <c r="H29" s="52">
        <v>1850</v>
      </c>
      <c r="I29" s="52">
        <v>0</v>
      </c>
      <c r="J29" s="52">
        <v>0</v>
      </c>
      <c r="K29" s="52"/>
      <c r="L29" s="52"/>
      <c r="M29" s="52"/>
      <c r="N29" s="52"/>
    </row>
    <row r="30" spans="1:15" ht="18" customHeight="1">
      <c r="A30" s="88"/>
      <c r="B30" s="88"/>
      <c r="C30" s="51" t="s">
        <v>199</v>
      </c>
      <c r="D30" s="83" t="s">
        <v>200</v>
      </c>
      <c r="E30" s="52">
        <v>13</v>
      </c>
      <c r="F30" s="52">
        <v>10</v>
      </c>
      <c r="G30" s="52">
        <v>189</v>
      </c>
      <c r="H30" s="52">
        <v>213</v>
      </c>
      <c r="I30" s="52">
        <v>420</v>
      </c>
      <c r="J30" s="52">
        <v>405</v>
      </c>
      <c r="K30" s="52"/>
      <c r="L30" s="52"/>
      <c r="M30" s="52"/>
      <c r="N30" s="52"/>
    </row>
    <row r="31" spans="1:15" ht="18" customHeight="1">
      <c r="A31" s="88"/>
      <c r="B31" s="88"/>
      <c r="C31" s="45" t="s">
        <v>201</v>
      </c>
      <c r="D31" s="83" t="s">
        <v>202</v>
      </c>
      <c r="E31" s="52">
        <f t="shared" ref="E31:N31" si="0">E28-E29-E30</f>
        <v>37</v>
      </c>
      <c r="F31" s="52">
        <v>-12</v>
      </c>
      <c r="G31" s="52">
        <f t="shared" si="0"/>
        <v>-232</v>
      </c>
      <c r="H31" s="52">
        <v>-266</v>
      </c>
      <c r="I31" s="52">
        <f t="shared" si="0"/>
        <v>80</v>
      </c>
      <c r="J31" s="52">
        <v>79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88"/>
      <c r="B32" s="88"/>
      <c r="C32" s="51" t="s">
        <v>203</v>
      </c>
      <c r="D32" s="83" t="s">
        <v>204</v>
      </c>
      <c r="E32" s="52">
        <v>10</v>
      </c>
      <c r="F32" s="52">
        <v>5</v>
      </c>
      <c r="G32" s="52">
        <v>123</v>
      </c>
      <c r="H32" s="52">
        <v>123</v>
      </c>
      <c r="I32" s="52">
        <v>1</v>
      </c>
      <c r="J32" s="52">
        <v>0.3</v>
      </c>
      <c r="K32" s="52"/>
      <c r="L32" s="52"/>
      <c r="M32" s="52"/>
      <c r="N32" s="52"/>
    </row>
    <row r="33" spans="1:14" ht="18" customHeight="1">
      <c r="A33" s="88"/>
      <c r="B33" s="88"/>
      <c r="C33" s="51" t="s">
        <v>205</v>
      </c>
      <c r="D33" s="83" t="s">
        <v>206</v>
      </c>
      <c r="E33" s="52">
        <v>43</v>
      </c>
      <c r="F33" s="52">
        <v>32</v>
      </c>
      <c r="G33" s="52">
        <v>0</v>
      </c>
      <c r="H33" s="52">
        <v>0</v>
      </c>
      <c r="I33" s="52">
        <v>15</v>
      </c>
      <c r="J33" s="52">
        <v>15</v>
      </c>
      <c r="K33" s="52"/>
      <c r="L33" s="52"/>
      <c r="M33" s="52"/>
      <c r="N33" s="52"/>
    </row>
    <row r="34" spans="1:14" ht="18" customHeight="1">
      <c r="A34" s="88"/>
      <c r="B34" s="88"/>
      <c r="C34" s="45" t="s">
        <v>207</v>
      </c>
      <c r="D34" s="83" t="s">
        <v>208</v>
      </c>
      <c r="E34" s="52">
        <f t="shared" ref="E34:N34" si="1">E31+E32-E33</f>
        <v>4</v>
      </c>
      <c r="F34" s="52">
        <v>-39</v>
      </c>
      <c r="G34" s="52">
        <f t="shared" si="1"/>
        <v>-109</v>
      </c>
      <c r="H34" s="52">
        <v>-143</v>
      </c>
      <c r="I34" s="52">
        <f t="shared" si="1"/>
        <v>66</v>
      </c>
      <c r="J34" s="52">
        <v>64.3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88"/>
      <c r="B35" s="88" t="s">
        <v>209</v>
      </c>
      <c r="C35" s="51" t="s">
        <v>210</v>
      </c>
      <c r="D35" s="83" t="s">
        <v>211</v>
      </c>
      <c r="E35" s="52">
        <v>14</v>
      </c>
      <c r="F35" s="52">
        <v>22</v>
      </c>
      <c r="G35" s="52">
        <v>0</v>
      </c>
      <c r="H35" s="52">
        <v>9</v>
      </c>
      <c r="I35" s="52">
        <v>0</v>
      </c>
      <c r="J35" s="52">
        <v>0</v>
      </c>
      <c r="K35" s="52"/>
      <c r="L35" s="52"/>
      <c r="M35" s="52"/>
      <c r="N35" s="52"/>
    </row>
    <row r="36" spans="1:14" ht="18" customHeight="1">
      <c r="A36" s="88"/>
      <c r="B36" s="88"/>
      <c r="C36" s="51" t="s">
        <v>212</v>
      </c>
      <c r="D36" s="83" t="s">
        <v>213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/>
      <c r="L36" s="52"/>
      <c r="M36" s="52"/>
      <c r="N36" s="52"/>
    </row>
    <row r="37" spans="1:14" ht="18" customHeight="1">
      <c r="A37" s="88"/>
      <c r="B37" s="88"/>
      <c r="C37" s="51" t="s">
        <v>214</v>
      </c>
      <c r="D37" s="83" t="s">
        <v>215</v>
      </c>
      <c r="E37" s="52">
        <f t="shared" ref="E37:N37" si="2">E34+E35-E36</f>
        <v>18</v>
      </c>
      <c r="F37" s="52">
        <v>-17</v>
      </c>
      <c r="G37" s="52">
        <f t="shared" si="2"/>
        <v>-109</v>
      </c>
      <c r="H37" s="52">
        <v>-134</v>
      </c>
      <c r="I37" s="52">
        <f t="shared" si="2"/>
        <v>66</v>
      </c>
      <c r="J37" s="52">
        <v>64.3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88"/>
      <c r="B38" s="88"/>
      <c r="C38" s="51" t="s">
        <v>216</v>
      </c>
      <c r="D38" s="83" t="s">
        <v>217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/>
      <c r="L38" s="52"/>
      <c r="M38" s="52"/>
      <c r="N38" s="52"/>
    </row>
    <row r="39" spans="1:14" ht="18" customHeight="1">
      <c r="A39" s="88"/>
      <c r="B39" s="88"/>
      <c r="C39" s="51" t="s">
        <v>218</v>
      </c>
      <c r="D39" s="83" t="s">
        <v>219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/>
      <c r="L39" s="52"/>
      <c r="M39" s="52"/>
      <c r="N39" s="52"/>
    </row>
    <row r="40" spans="1:14" ht="18" customHeight="1">
      <c r="A40" s="88"/>
      <c r="B40" s="88"/>
      <c r="C40" s="51" t="s">
        <v>220</v>
      </c>
      <c r="D40" s="83" t="s">
        <v>221</v>
      </c>
      <c r="E40" s="52">
        <v>0</v>
      </c>
      <c r="F40" s="52">
        <v>0</v>
      </c>
      <c r="G40" s="52">
        <v>0</v>
      </c>
      <c r="H40" s="52">
        <v>0</v>
      </c>
      <c r="I40" s="52">
        <v>5</v>
      </c>
      <c r="J40" s="52">
        <v>0.2</v>
      </c>
      <c r="K40" s="52"/>
      <c r="L40" s="52"/>
      <c r="M40" s="52"/>
      <c r="N40" s="52"/>
    </row>
    <row r="41" spans="1:14" ht="18" customHeight="1">
      <c r="A41" s="88"/>
      <c r="B41" s="88"/>
      <c r="C41" s="45" t="s">
        <v>222</v>
      </c>
      <c r="D41" s="83" t="s">
        <v>223</v>
      </c>
      <c r="E41" s="52">
        <f t="shared" ref="E41:N41" si="3">E34+E35-E36-E40</f>
        <v>18</v>
      </c>
      <c r="F41" s="52">
        <v>-17</v>
      </c>
      <c r="G41" s="52">
        <f t="shared" si="3"/>
        <v>-109</v>
      </c>
      <c r="H41" s="52">
        <v>-134</v>
      </c>
      <c r="I41" s="52">
        <f t="shared" si="3"/>
        <v>61</v>
      </c>
      <c r="J41" s="52">
        <v>64.099999999999994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88"/>
      <c r="B42" s="88"/>
      <c r="C42" s="104" t="s">
        <v>224</v>
      </c>
      <c r="D42" s="104"/>
      <c r="E42" s="52">
        <f t="shared" ref="E42:N42" si="4">E37+E38-E39-E40</f>
        <v>18</v>
      </c>
      <c r="F42" s="52">
        <v>-17</v>
      </c>
      <c r="G42" s="52">
        <f t="shared" si="4"/>
        <v>-109</v>
      </c>
      <c r="H42" s="52">
        <v>-134</v>
      </c>
      <c r="I42" s="52">
        <f t="shared" si="4"/>
        <v>61</v>
      </c>
      <c r="J42" s="52">
        <v>64.099999999999994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88"/>
      <c r="B43" s="88"/>
      <c r="C43" s="51" t="s">
        <v>225</v>
      </c>
      <c r="D43" s="83" t="s">
        <v>226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/>
      <c r="L43" s="52"/>
      <c r="M43" s="52"/>
      <c r="N43" s="52"/>
    </row>
    <row r="44" spans="1:14" ht="18" customHeight="1">
      <c r="A44" s="88"/>
      <c r="B44" s="88"/>
      <c r="C44" s="45" t="s">
        <v>227</v>
      </c>
      <c r="D44" s="64" t="s">
        <v>228</v>
      </c>
      <c r="E44" s="52">
        <f t="shared" ref="E44:N44" si="5">E41+E43</f>
        <v>18</v>
      </c>
      <c r="F44" s="52">
        <v>-17</v>
      </c>
      <c r="G44" s="52">
        <f t="shared" si="5"/>
        <v>-109</v>
      </c>
      <c r="H44" s="52">
        <v>-134</v>
      </c>
      <c r="I44" s="52">
        <f t="shared" si="5"/>
        <v>61</v>
      </c>
      <c r="J44" s="52">
        <v>64.099999999999994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54" orientation="portrait" r:id="rId1"/>
  <headerFooter alignWithMargins="0">
    <oddHeader>&amp;R&amp;"ｺﾞｼｯｸ,斜体"&amp;9都道府県－5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1.普通会計予算(R6-7年度)</vt:lpstr>
      <vt:lpstr>2.公営企業会計予算(R6-7年度)</vt:lpstr>
      <vt:lpstr>2.公営企業会計予算(R6-7年度) (2)</vt:lpstr>
      <vt:lpstr>3.(1)普通会計決算（R4-5年度)</vt:lpstr>
      <vt:lpstr>3.(2)財政指標等（R元‐R5年度）</vt:lpstr>
      <vt:lpstr>4.公営企業会計決算（R4-5年度）</vt:lpstr>
      <vt:lpstr>4.公営企業会計決算（R4-5年度） (2)</vt:lpstr>
      <vt:lpstr>5.三セク決算（R4-5年度）</vt:lpstr>
      <vt:lpstr>'1.普通会計予算(R6-7年度)'!Print_Area</vt:lpstr>
      <vt:lpstr>'2.公営企業会計予算(R6-7年度)'!Print_Area</vt:lpstr>
      <vt:lpstr>'2.公営企業会計予算(R6-7年度) (2)'!Print_Area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'4.公営企業会計決算（R4-5年度） (2)'!Print_Area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0006926</cp:lastModifiedBy>
  <cp:lastPrinted>2025-07-07T02:13:45Z</cp:lastPrinted>
  <dcterms:created xsi:type="dcterms:W3CDTF">1999-07-06T05:17:05Z</dcterms:created>
  <dcterms:modified xsi:type="dcterms:W3CDTF">2025-09-19T10:58:12Z</dcterms:modified>
</cp:coreProperties>
</file>