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241\共有\【財政状況】\令和7年度\03 HP更新\02指定都市（Excel）\"/>
    </mc:Choice>
  </mc:AlternateContent>
  <xr:revisionPtr revIDLastSave="0" documentId="13_ncr:1_{AD51BD28-BC5E-4F87-93CF-7ED0060DFAB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1.普通会計予算（R6-7年度）" sheetId="2" r:id="rId1"/>
    <sheet name="2.公営企業会計予算（R6-7年度）" sheetId="6" r:id="rId2"/>
    <sheet name="3.(1)普通会計決算（R4-5年度）" sheetId="7" r:id="rId3"/>
    <sheet name="3.(2)財政指標等（R元‐R5年度）" sheetId="8" r:id="rId4"/>
    <sheet name="4.公営企業会計決算（R4-5年度）" sheetId="9" r:id="rId5"/>
    <sheet name="5.三セク決算（R4-5年度）" sheetId="10" r:id="rId6"/>
  </sheets>
  <definedNames>
    <definedName name="_xlnm.Print_Area" localSheetId="0">'1.普通会計予算（R6-7年度）'!$A$1:$I$42</definedName>
    <definedName name="_xlnm.Print_Area" localSheetId="1">'2.公営企業会計予算（R6-7年度）'!$A$1:$O$50</definedName>
    <definedName name="_xlnm.Print_Area" localSheetId="2">'3.(1)普通会計決算（R4-5年度）'!$A$1:$I$42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  <definedName name="_xlnm.Print_Titles" localSheetId="1">'2.公営企業会計予算（R6-7年度）'!$1:$4</definedName>
    <definedName name="_xlnm.Print_Titles" localSheetId="4">'4.公営企業会計決算（R4-5年度）'!$1:$4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6" l="1"/>
  <c r="F39" i="6"/>
  <c r="F45" i="6" s="1"/>
  <c r="H39" i="9"/>
  <c r="H45" i="9"/>
  <c r="J27" i="9"/>
  <c r="J9" i="9"/>
  <c r="J12" i="9"/>
  <c r="H12" i="9"/>
  <c r="H9" i="9"/>
  <c r="F12" i="9"/>
  <c r="F9" i="9"/>
  <c r="I10" i="8"/>
  <c r="H40" i="2" l="1"/>
  <c r="F22" i="2" l="1"/>
  <c r="F27" i="10" l="1"/>
  <c r="H27" i="10"/>
  <c r="J27" i="10"/>
  <c r="F26" i="10"/>
  <c r="G26" i="10"/>
  <c r="H26" i="10"/>
  <c r="I26" i="10"/>
  <c r="J26" i="10"/>
  <c r="E26" i="10"/>
  <c r="E27" i="10" s="1"/>
  <c r="F22" i="10"/>
  <c r="G22" i="10"/>
  <c r="G27" i="10" s="1"/>
  <c r="H22" i="10"/>
  <c r="I22" i="10"/>
  <c r="I27" i="10" s="1"/>
  <c r="J22" i="10"/>
  <c r="E22" i="10"/>
  <c r="F18" i="10"/>
  <c r="G18" i="10"/>
  <c r="H18" i="10"/>
  <c r="I18" i="10"/>
  <c r="J18" i="10"/>
  <c r="E18" i="10"/>
  <c r="I24" i="8"/>
  <c r="H24" i="8"/>
  <c r="G24" i="8"/>
  <c r="F24" i="6"/>
  <c r="F27" i="6" s="1"/>
  <c r="F16" i="6"/>
  <c r="F15" i="6"/>
  <c r="F14" i="6"/>
  <c r="I22" i="8"/>
  <c r="I20" i="8"/>
  <c r="F22" i="8"/>
  <c r="I16" i="2"/>
  <c r="H40" i="7"/>
  <c r="F40" i="7"/>
  <c r="H22" i="7"/>
  <c r="F22" i="7"/>
  <c r="G9" i="7" s="1"/>
  <c r="F40" i="2"/>
  <c r="G38" i="2" s="1"/>
  <c r="H22" i="2"/>
  <c r="G20" i="2"/>
  <c r="F24" i="9"/>
  <c r="F27" i="9" s="1"/>
  <c r="F14" i="9"/>
  <c r="I36" i="2"/>
  <c r="N31" i="10"/>
  <c r="N34" i="10" s="1"/>
  <c r="M31" i="10"/>
  <c r="M34" i="10" s="1"/>
  <c r="L31" i="10"/>
  <c r="L34" i="10" s="1"/>
  <c r="L41" i="10" s="1"/>
  <c r="L44" i="10" s="1"/>
  <c r="K31" i="10"/>
  <c r="K34" i="10" s="1"/>
  <c r="K41" i="10" s="1"/>
  <c r="K44" i="10" s="1"/>
  <c r="J31" i="10"/>
  <c r="J34" i="10" s="1"/>
  <c r="I31" i="10"/>
  <c r="I34" i="10" s="1"/>
  <c r="H31" i="10"/>
  <c r="H34" i="10" s="1"/>
  <c r="G31" i="10"/>
  <c r="G34" i="10" s="1"/>
  <c r="F31" i="10"/>
  <c r="F34" i="10" s="1"/>
  <c r="F37" i="10" s="1"/>
  <c r="F42" i="10" s="1"/>
  <c r="E31" i="10"/>
  <c r="E34" i="10" s="1"/>
  <c r="E37" i="10" s="1"/>
  <c r="E42" i="10" s="1"/>
  <c r="O44" i="9"/>
  <c r="N44" i="9"/>
  <c r="M44" i="9"/>
  <c r="L44" i="9"/>
  <c r="K44" i="9"/>
  <c r="J44" i="9"/>
  <c r="I44" i="9"/>
  <c r="H44" i="9"/>
  <c r="G44" i="9"/>
  <c r="F44" i="9"/>
  <c r="O39" i="9"/>
  <c r="N39" i="9"/>
  <c r="M39" i="9"/>
  <c r="L39" i="9"/>
  <c r="K39" i="9"/>
  <c r="J39" i="9"/>
  <c r="I39" i="9"/>
  <c r="G39" i="9"/>
  <c r="F39" i="9"/>
  <c r="O24" i="9"/>
  <c r="O27" i="9" s="1"/>
  <c r="N24" i="9"/>
  <c r="N27" i="9" s="1"/>
  <c r="M24" i="9"/>
  <c r="M27" i="9" s="1"/>
  <c r="L24" i="9"/>
  <c r="L27" i="9" s="1"/>
  <c r="K24" i="9"/>
  <c r="K27" i="9" s="1"/>
  <c r="J24" i="9"/>
  <c r="I24" i="9"/>
  <c r="I27" i="9" s="1"/>
  <c r="H24" i="9"/>
  <c r="H27" i="9" s="1"/>
  <c r="G24" i="9"/>
  <c r="G27" i="9" s="1"/>
  <c r="O16" i="9"/>
  <c r="N16" i="9"/>
  <c r="M16" i="9"/>
  <c r="L16" i="9"/>
  <c r="K16" i="9"/>
  <c r="J16" i="9"/>
  <c r="I16" i="9"/>
  <c r="H16" i="9"/>
  <c r="G16" i="9"/>
  <c r="F16" i="9"/>
  <c r="O15" i="9"/>
  <c r="N15" i="9"/>
  <c r="M15" i="9"/>
  <c r="L15" i="9"/>
  <c r="K15" i="9"/>
  <c r="J15" i="9"/>
  <c r="I15" i="9"/>
  <c r="G15" i="9"/>
  <c r="F15" i="9"/>
  <c r="O14" i="9"/>
  <c r="N14" i="9"/>
  <c r="M14" i="9"/>
  <c r="L14" i="9"/>
  <c r="K14" i="9"/>
  <c r="J14" i="9"/>
  <c r="I14" i="9"/>
  <c r="G14" i="9"/>
  <c r="E22" i="8"/>
  <c r="H20" i="8"/>
  <c r="G20" i="8"/>
  <c r="F20" i="8"/>
  <c r="E20" i="8"/>
  <c r="I19" i="8"/>
  <c r="H19" i="8"/>
  <c r="H21" i="8" s="1"/>
  <c r="G19" i="8"/>
  <c r="F19" i="8"/>
  <c r="F21" i="8" s="1"/>
  <c r="E19" i="8"/>
  <c r="E21" i="8" s="1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O44" i="6"/>
  <c r="N44" i="6"/>
  <c r="M44" i="6"/>
  <c r="L44" i="6"/>
  <c r="K44" i="6"/>
  <c r="J44" i="6"/>
  <c r="I44" i="6"/>
  <c r="H44" i="6"/>
  <c r="G44" i="6"/>
  <c r="O39" i="6"/>
  <c r="O45" i="6" s="1"/>
  <c r="N39" i="6"/>
  <c r="M39" i="6"/>
  <c r="L39" i="6"/>
  <c r="K39" i="6"/>
  <c r="J39" i="6"/>
  <c r="I39" i="6"/>
  <c r="H39" i="6"/>
  <c r="G39" i="6"/>
  <c r="O24" i="6"/>
  <c r="O27" i="6" s="1"/>
  <c r="N24" i="6"/>
  <c r="N27" i="6" s="1"/>
  <c r="M24" i="6"/>
  <c r="M27" i="6" s="1"/>
  <c r="L24" i="6"/>
  <c r="L27" i="6" s="1"/>
  <c r="K24" i="6"/>
  <c r="K27" i="6" s="1"/>
  <c r="J24" i="6"/>
  <c r="J27" i="6" s="1"/>
  <c r="I24" i="6"/>
  <c r="I27" i="6" s="1"/>
  <c r="H24" i="6"/>
  <c r="H27" i="6" s="1"/>
  <c r="G24" i="6"/>
  <c r="G27" i="6" s="1"/>
  <c r="O16" i="6"/>
  <c r="N16" i="6"/>
  <c r="M16" i="6"/>
  <c r="L16" i="6"/>
  <c r="K16" i="6"/>
  <c r="J16" i="6"/>
  <c r="I16" i="6"/>
  <c r="H16" i="6"/>
  <c r="G16" i="6"/>
  <c r="O15" i="6"/>
  <c r="N15" i="6"/>
  <c r="M15" i="6"/>
  <c r="L15" i="6"/>
  <c r="K15" i="6"/>
  <c r="J15" i="6"/>
  <c r="I15" i="6"/>
  <c r="H15" i="6"/>
  <c r="G15" i="6"/>
  <c r="O14" i="6"/>
  <c r="N14" i="6"/>
  <c r="M14" i="6"/>
  <c r="L14" i="6"/>
  <c r="K14" i="6"/>
  <c r="J14" i="6"/>
  <c r="I14" i="6"/>
  <c r="H14" i="6"/>
  <c r="G14" i="6"/>
  <c r="I39" i="2"/>
  <c r="I38" i="2"/>
  <c r="I37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1" i="2"/>
  <c r="I20" i="2"/>
  <c r="I17" i="2"/>
  <c r="I15" i="2"/>
  <c r="I14" i="2"/>
  <c r="I13" i="2"/>
  <c r="I10" i="2"/>
  <c r="I9" i="2"/>
  <c r="I11" i="2"/>
  <c r="I12" i="2"/>
  <c r="I18" i="2"/>
  <c r="I19" i="2"/>
  <c r="H45" i="6" l="1"/>
  <c r="G45" i="9"/>
  <c r="K45" i="9"/>
  <c r="I45" i="9"/>
  <c r="M45" i="9"/>
  <c r="L45" i="6"/>
  <c r="G31" i="2"/>
  <c r="G34" i="2"/>
  <c r="O45" i="9"/>
  <c r="I23" i="8"/>
  <c r="I21" i="8"/>
  <c r="G40" i="2"/>
  <c r="F23" i="8"/>
  <c r="G21" i="2"/>
  <c r="N45" i="6"/>
  <c r="I40" i="7"/>
  <c r="K37" i="10"/>
  <c r="K42" i="10" s="1"/>
  <c r="G13" i="2"/>
  <c r="I45" i="6"/>
  <c r="J45" i="9"/>
  <c r="K45" i="6"/>
  <c r="E23" i="8"/>
  <c r="G31" i="7"/>
  <c r="G39" i="7"/>
  <c r="N45" i="9"/>
  <c r="G20" i="7"/>
  <c r="G10" i="7"/>
  <c r="G24" i="7"/>
  <c r="G28" i="7"/>
  <c r="G32" i="7"/>
  <c r="G36" i="7"/>
  <c r="G40" i="7"/>
  <c r="G21" i="7"/>
  <c r="G25" i="7"/>
  <c r="G29" i="7"/>
  <c r="G33" i="7"/>
  <c r="G37" i="7"/>
  <c r="G26" i="2"/>
  <c r="G26" i="7"/>
  <c r="G30" i="7"/>
  <c r="G34" i="7"/>
  <c r="G38" i="7"/>
  <c r="G17" i="7"/>
  <c r="E41" i="10"/>
  <c r="E44" i="10" s="1"/>
  <c r="G19" i="7"/>
  <c r="G23" i="7"/>
  <c r="G14" i="7"/>
  <c r="G12" i="7"/>
  <c r="G27" i="7"/>
  <c r="G35" i="7"/>
  <c r="F45" i="9"/>
  <c r="H41" i="10"/>
  <c r="H44" i="10" s="1"/>
  <c r="H37" i="10"/>
  <c r="H42" i="10" s="1"/>
  <c r="I37" i="10"/>
  <c r="I42" i="10" s="1"/>
  <c r="I41" i="10"/>
  <c r="I44" i="10" s="1"/>
  <c r="L37" i="10"/>
  <c r="L42" i="10" s="1"/>
  <c r="G9" i="2"/>
  <c r="I22" i="2"/>
  <c r="G22" i="2"/>
  <c r="G10" i="2"/>
  <c r="L45" i="9"/>
  <c r="G16" i="2"/>
  <c r="G14" i="2"/>
  <c r="F41" i="10"/>
  <c r="F44" i="10" s="1"/>
  <c r="G45" i="6"/>
  <c r="J45" i="6"/>
  <c r="M45" i="6"/>
  <c r="G19" i="2"/>
  <c r="G37" i="10"/>
  <c r="G42" i="10" s="1"/>
  <c r="G41" i="10"/>
  <c r="G44" i="10" s="1"/>
  <c r="M37" i="10"/>
  <c r="M42" i="10" s="1"/>
  <c r="M41" i="10"/>
  <c r="M44" i="10" s="1"/>
  <c r="N41" i="10"/>
  <c r="N44" i="10" s="1"/>
  <c r="N37" i="10"/>
  <c r="N42" i="10" s="1"/>
  <c r="J41" i="10"/>
  <c r="J44" i="10" s="1"/>
  <c r="J37" i="10"/>
  <c r="J42" i="10" s="1"/>
  <c r="G29" i="2"/>
  <c r="G30" i="2"/>
  <c r="I40" i="2"/>
  <c r="G17" i="2"/>
  <c r="G24" i="2"/>
  <c r="G35" i="2"/>
  <c r="G37" i="2"/>
  <c r="G39" i="2"/>
  <c r="G11" i="7"/>
  <c r="G28" i="2"/>
  <c r="G16" i="7"/>
  <c r="G18" i="7"/>
  <c r="I22" i="7"/>
  <c r="G15" i="2"/>
  <c r="G32" i="2"/>
  <c r="G27" i="2"/>
  <c r="G21" i="8"/>
  <c r="G12" i="2"/>
  <c r="G13" i="7"/>
  <c r="G18" i="2"/>
  <c r="G15" i="7"/>
  <c r="G22" i="7"/>
  <c r="G11" i="2"/>
  <c r="G33" i="2"/>
  <c r="G23" i="2"/>
  <c r="G25" i="2"/>
  <c r="G36" i="2"/>
  <c r="G23" i="8" l="1"/>
  <c r="G22" i="8"/>
  <c r="H23" i="8" l="1"/>
  <c r="H22" i="8"/>
  <c r="H15" i="9"/>
  <c r="H1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さいたま市</author>
  </authors>
  <commentList>
    <comment ref="F26" authorId="0" shapeId="0" xr:uid="{F47F07CE-0368-43C2-B67B-40E049AE1BAC}">
      <text>
        <r>
          <rPr>
            <b/>
            <sz val="9"/>
            <color indexed="81"/>
            <rFont val="MS P ゴシック"/>
            <family val="3"/>
            <charset val="128"/>
          </rPr>
          <t>全体金額に合わせ
端数調整あり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さいたま市</author>
  </authors>
  <commentList>
    <comment ref="F8" authorId="0" shapeId="0" xr:uid="{41F27727-A1C1-46BD-8373-7E429C18874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20表01行01列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8" authorId="0" shapeId="0" xr:uid="{79DBFA31-359F-4D53-80D9-D187A4AA740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20表01行01列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8" authorId="0" shapeId="0" xr:uid="{F46FCF6C-16FE-4103-BD50-5C883297220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20表01行01列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" authorId="0" shapeId="0" xr:uid="{7E84EFCC-EF36-4BCF-81CC-027408F379AD}">
      <text>
        <r>
          <rPr>
            <b/>
            <sz val="9"/>
            <color indexed="81"/>
            <rFont val="MS P ゴシック"/>
            <family val="3"/>
            <charset val="128"/>
          </rPr>
          <t>20表01行48列</t>
        </r>
      </text>
    </comment>
    <comment ref="H10" authorId="0" shapeId="0" xr:uid="{BF61D222-1BB6-4431-9381-D3190E7D240C}">
      <text>
        <r>
          <rPr>
            <b/>
            <sz val="9"/>
            <color indexed="81"/>
            <rFont val="MS P ゴシック"/>
            <family val="3"/>
            <charset val="128"/>
          </rPr>
          <t>20表01行48列</t>
        </r>
      </text>
    </comment>
    <comment ref="J10" authorId="0" shapeId="0" xr:uid="{7F28F9B3-6DE7-4514-AE22-0550CB409CB0}">
      <text>
        <r>
          <rPr>
            <b/>
            <sz val="9"/>
            <color indexed="81"/>
            <rFont val="MS P ゴシック"/>
            <family val="3"/>
            <charset val="128"/>
          </rPr>
          <t>20表01行48列</t>
        </r>
      </text>
    </comment>
    <comment ref="F11" authorId="0" shapeId="0" xr:uid="{6E92D2ED-F0D7-4D28-9D0A-CF0D61E7825C}">
      <text>
        <r>
          <rPr>
            <b/>
            <sz val="9"/>
            <color indexed="81"/>
            <rFont val="MS P ゴシック"/>
            <family val="3"/>
            <charset val="128"/>
          </rPr>
          <t>20表01行25列</t>
        </r>
      </text>
    </comment>
    <comment ref="H11" authorId="0" shapeId="0" xr:uid="{81809520-E313-4167-A842-8AB63D0D72A6}">
      <text>
        <r>
          <rPr>
            <b/>
            <sz val="9"/>
            <color indexed="81"/>
            <rFont val="MS P ゴシック"/>
            <family val="3"/>
            <charset val="128"/>
          </rPr>
          <t>20表01行25列</t>
        </r>
      </text>
    </comment>
    <comment ref="J11" authorId="0" shapeId="0" xr:uid="{3B13B5A0-F1C7-4CF0-85D3-0BC76763AA93}">
      <text>
        <r>
          <rPr>
            <b/>
            <sz val="9"/>
            <color indexed="81"/>
            <rFont val="MS P ゴシック"/>
            <family val="3"/>
            <charset val="128"/>
          </rPr>
          <t>20表01行25列</t>
        </r>
      </text>
    </comment>
    <comment ref="F13" authorId="0" shapeId="0" xr:uid="{D2E89C6E-6575-4B9C-85A9-AD5DA2C82D5E}">
      <text>
        <r>
          <rPr>
            <b/>
            <sz val="9"/>
            <color indexed="81"/>
            <rFont val="MS P ゴシック"/>
            <family val="3"/>
            <charset val="128"/>
          </rPr>
          <t>20表01行52列</t>
        </r>
      </text>
    </comment>
    <comment ref="H13" authorId="0" shapeId="0" xr:uid="{B8E5B711-2D09-4B82-AC25-0FE420FB3ACF}">
      <text>
        <r>
          <rPr>
            <b/>
            <sz val="9"/>
            <color indexed="81"/>
            <rFont val="MS P ゴシック"/>
            <family val="3"/>
            <charset val="128"/>
          </rPr>
          <t>20表01行52列</t>
        </r>
      </text>
    </comment>
    <comment ref="J13" authorId="0" shapeId="0" xr:uid="{7E903783-A181-41AB-A345-29B012DE8876}">
      <text>
        <r>
          <rPr>
            <b/>
            <sz val="9"/>
            <color indexed="81"/>
            <rFont val="MS P ゴシック"/>
            <family val="3"/>
            <charset val="128"/>
          </rPr>
          <t>20表01行52列</t>
        </r>
      </text>
    </comment>
    <comment ref="F17" authorId="0" shapeId="0" xr:uid="{2E1FAC0A-0CA0-417F-B4DD-E1292A9CCB2C}">
      <text>
        <r>
          <rPr>
            <b/>
            <sz val="9"/>
            <color indexed="81"/>
            <rFont val="MS P ゴシック"/>
            <family val="3"/>
            <charset val="128"/>
          </rPr>
          <t>20表01行59列
※赤字（▲）の場合</t>
        </r>
      </text>
    </comment>
    <comment ref="H17" authorId="0" shapeId="0" xr:uid="{DE7B4458-8916-4F35-BA0B-4CD4A92C2006}">
      <text>
        <r>
          <rPr>
            <b/>
            <sz val="9"/>
            <color indexed="81"/>
            <rFont val="MS P ゴシック"/>
            <family val="3"/>
            <charset val="128"/>
          </rPr>
          <t>20表01行59列
※赤字（▲）の場合</t>
        </r>
      </text>
    </comment>
    <comment ref="J17" authorId="0" shapeId="0" xr:uid="{3EAA19C7-09EC-4404-92D8-F973B74C4905}">
      <text>
        <r>
          <rPr>
            <b/>
            <sz val="9"/>
            <color indexed="81"/>
            <rFont val="MS P ゴシック"/>
            <family val="3"/>
            <charset val="128"/>
          </rPr>
          <t>20表01行59列
※赤字（▲）の場合</t>
        </r>
      </text>
    </comment>
    <comment ref="F19" authorId="0" shapeId="0" xr:uid="{CAF88396-9767-4CCF-9B86-8DBD4722577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公営企業決算統計
23表01行13列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9" authorId="0" shapeId="0" xr:uid="{0A4E8697-4274-4961-8E31-9A40D542C48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公営企業決算統計
23表01行13列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9" authorId="0" shapeId="0" xr:uid="{1D0C271A-9321-4004-A199-6E2953038A8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公営企業決算統計
23表01行13列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0" authorId="0" shapeId="0" xr:uid="{CA0296D3-220B-47BD-8DEE-5314A60EDEB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公営企業決算統計
23表01行01列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0" authorId="0" shapeId="0" xr:uid="{4D03B4A3-CE13-4F89-B8FC-65226CB92F0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公営企業決算統計
23表01行01列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20" authorId="0" shapeId="0" xr:uid="{CF4BE4CB-6F6D-47A2-B974-30BEB0A9FE8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公営企業決算統計
23表01行01列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1" authorId="0" shapeId="0" xr:uid="{A3E0B0CC-A59C-4864-A84C-AF90E56E2DE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公営企業決算統計
23表01行16列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1" authorId="0" shapeId="0" xr:uid="{74D32FC9-F769-42F3-A947-57DB8D80B9D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公営企業決算統計
23表01行16列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21" authorId="0" shapeId="0" xr:uid="{C062B49B-FCFA-4331-B7D2-045D4F1C876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公営企業決算統計
23表01行16列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2" authorId="0" shapeId="0" xr:uid="{BF5CE51E-B3F1-4C91-9FA7-E276746C1F4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公営企業決算統計
23表01行41列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2" authorId="0" shapeId="0" xr:uid="{770673C7-F68E-4D5A-A877-232266CA17D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公営企業決算統計
23表01行41列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22" authorId="0" shapeId="0" xr:uid="{06B182CF-D85D-4B06-A59C-316F890B88D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公営企業決算統計
23表01行41列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3" authorId="0" shapeId="0" xr:uid="{8EFEEC8F-7BD8-4CE6-B110-2D535D91CA7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公営企業決算統計
23表01行32列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3" authorId="0" shapeId="0" xr:uid="{5643FFBD-1843-467B-B24A-9D78449C537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公営企業決算統計
23表01行32列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23" authorId="0" shapeId="0" xr:uid="{B7F0178B-198A-4CB1-9DC4-B4DA2CF91EC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公営企業決算統計
23表01行32列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5" authorId="0" shapeId="0" xr:uid="{421130EF-9B29-480B-AE76-5B3ED4D133E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公営企業決算統計
23表01行52列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5" authorId="0" shapeId="0" xr:uid="{DF9D4213-4F77-4C06-BA56-483434C53F2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公営企業決算統計
23表01行52列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25" authorId="0" shapeId="0" xr:uid="{7DC4E173-A676-4D54-83FF-09387C7530B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公営企業決算統計
23表01行52列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2" authorId="0" shapeId="0" xr:uid="{DED4F43F-95B8-41E2-9F30-1369FE0B492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公営企業決算統計
26表01行01列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32" authorId="0" shapeId="0" xr:uid="{A94A8CBD-8FE8-44E8-B443-0264268F4BD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公営企業決算統計
26表01行01列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32" authorId="0" shapeId="0" xr:uid="{9DF384E2-00ED-40FC-8687-382BCAB720D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公営企業決算統計
26表01行01列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32" authorId="0" shapeId="0" xr:uid="{F1132B3A-E2DE-4F78-9133-671A01CD838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公営企業決算統計
26表01行01列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3" authorId="0" shapeId="0" xr:uid="{6DC419CA-FD02-49FF-A24B-DABF3C531511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26表01行02列</t>
        </r>
      </text>
    </comment>
    <comment ref="H33" authorId="0" shapeId="0" xr:uid="{E2B89B7F-544A-4E86-83E8-61574240AB8F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26表01行02列</t>
        </r>
      </text>
    </comment>
    <comment ref="J33" authorId="0" shapeId="0" xr:uid="{4D55DB98-EACB-4825-9786-1EFEDEBDD344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26表01行02列</t>
        </r>
      </text>
    </comment>
    <comment ref="L33" authorId="0" shapeId="0" xr:uid="{5D910BC8-C91A-47CD-AA8A-BEA50A7C1E0C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26表01行02列</t>
        </r>
      </text>
    </comment>
    <comment ref="F34" authorId="0" shapeId="0" xr:uid="{FCEC3018-0E51-4F9D-B7D1-B70B75D1F61A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26表01行03列</t>
        </r>
      </text>
    </comment>
    <comment ref="H34" authorId="0" shapeId="0" xr:uid="{9B9D15EF-444E-4BB1-8F96-AC14895DA41A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26表01行03列</t>
        </r>
      </text>
    </comment>
    <comment ref="J34" authorId="0" shapeId="0" xr:uid="{5A596118-B2FC-4C19-834C-5203E7C9D420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26表01行03列</t>
        </r>
      </text>
    </comment>
    <comment ref="L34" authorId="0" shapeId="0" xr:uid="{E6D6A0FE-C23A-49CF-B5B9-FB3FDAF3FF23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26表01行03列</t>
        </r>
      </text>
    </comment>
    <comment ref="F35" authorId="0" shapeId="0" xr:uid="{CED874F3-965B-4309-87AF-DC0BDA594EA5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26表01行07列</t>
        </r>
      </text>
    </comment>
    <comment ref="H35" authorId="0" shapeId="0" xr:uid="{38C58926-19E6-400E-B404-97BCD8C3E713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26表01行07列</t>
        </r>
      </text>
    </comment>
    <comment ref="J35" authorId="0" shapeId="0" xr:uid="{57643A52-7260-4B7A-92FB-5B1C39A5C2CB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26表01行07列</t>
        </r>
      </text>
    </comment>
    <comment ref="L35" authorId="0" shapeId="0" xr:uid="{D696210F-B8B6-45CF-9BC3-24A0A376D001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26表01行07列</t>
        </r>
      </text>
    </comment>
    <comment ref="F36" authorId="0" shapeId="0" xr:uid="{AAA71F2C-A152-4496-B2EF-2C076B62AEA3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26表01行12列</t>
        </r>
      </text>
    </comment>
    <comment ref="H36" authorId="0" shapeId="0" xr:uid="{39B1FCF0-27A6-483F-941B-A2495FAD4761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26表01行12列</t>
        </r>
      </text>
    </comment>
    <comment ref="J36" authorId="0" shapeId="0" xr:uid="{C57DEFA4-A478-4864-9F4F-57A93F8D146B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26表01行12列</t>
        </r>
      </text>
    </comment>
    <comment ref="L36" authorId="0" shapeId="0" xr:uid="{6BA7918F-6C41-46F4-971F-A2A62CC4DDEB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26表01行12列</t>
        </r>
      </text>
    </comment>
    <comment ref="F37" authorId="0" shapeId="0" xr:uid="{AEF1AAC5-0D10-47A3-A77B-8E35067143F6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26表01行13列</t>
        </r>
      </text>
    </comment>
    <comment ref="H37" authorId="0" shapeId="0" xr:uid="{5496970B-B31B-4CAD-BF2C-D55775F92637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26表01行13列</t>
        </r>
      </text>
    </comment>
    <comment ref="J37" authorId="0" shapeId="0" xr:uid="{553C77F6-46F0-4FAB-B1A3-6CFFD390E313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26表01行13列</t>
        </r>
      </text>
    </comment>
    <comment ref="L37" authorId="0" shapeId="0" xr:uid="{23C4784D-BD86-4131-BB22-2854399FF7AB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26表01行13列</t>
        </r>
      </text>
    </comment>
    <comment ref="F38" authorId="0" shapeId="0" xr:uid="{21DE1057-08D5-41D9-B95C-E8D808C286C4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26表01行17列</t>
        </r>
      </text>
    </comment>
    <comment ref="H38" authorId="0" shapeId="0" xr:uid="{CD9CAADE-D313-4C96-9EF1-158A1FD76982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26表01行17列</t>
        </r>
      </text>
    </comment>
    <comment ref="J38" authorId="0" shapeId="0" xr:uid="{6869705B-BD1D-44B0-A9B9-2B49C643A6D0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26表01行17列</t>
        </r>
      </text>
    </comment>
    <comment ref="L38" authorId="0" shapeId="0" xr:uid="{E2035A7A-95A9-4ABA-A9DB-257A079C2BD7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26表01行17列</t>
        </r>
      </text>
    </comment>
    <comment ref="F40" authorId="0" shapeId="0" xr:uid="{CEFC7495-4957-4796-A4F8-3BEBB24C603F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26表01行23列</t>
        </r>
      </text>
    </comment>
    <comment ref="H40" authorId="0" shapeId="0" xr:uid="{B72ABFA3-43D7-466E-9241-DF775A18CEE3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26表01行23列</t>
        </r>
      </text>
    </comment>
    <comment ref="J40" authorId="0" shapeId="0" xr:uid="{847C4978-E630-471E-BAE5-726A6FCA999E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26表01行23列</t>
        </r>
      </text>
    </comment>
    <comment ref="L40" authorId="0" shapeId="0" xr:uid="{F8894117-FE38-4693-8D06-8B18B7EC4294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26表01行23列</t>
        </r>
      </text>
    </comment>
    <comment ref="F41" authorId="0" shapeId="0" xr:uid="{C465C2F0-5632-4449-9479-56F3F2CFE443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26表01行24列</t>
        </r>
      </text>
    </comment>
    <comment ref="H41" authorId="0" shapeId="0" xr:uid="{A6EC8A9A-DA1C-414D-94EB-EC8D47E8E9A0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26表01行24列</t>
        </r>
      </text>
    </comment>
    <comment ref="J41" authorId="0" shapeId="0" xr:uid="{FA197CB6-81B3-4C14-84D8-1D6DE549D9A0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26表01行24列</t>
        </r>
      </text>
    </comment>
    <comment ref="L41" authorId="0" shapeId="0" xr:uid="{0374BFBA-EF2C-4161-A091-2083B29CCC86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26表01行24列</t>
        </r>
      </text>
    </comment>
    <comment ref="F42" authorId="0" shapeId="0" xr:uid="{CC8B38AC-9E26-4762-AB23-C2D925BCA3CA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26表01行33列</t>
        </r>
      </text>
    </comment>
    <comment ref="H42" authorId="0" shapeId="0" xr:uid="{37DDF466-CE29-4423-BA60-4C8BDE001DBE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26表01行33列</t>
        </r>
      </text>
    </comment>
    <comment ref="J42" authorId="0" shapeId="0" xr:uid="{7F81247C-A6AB-4AD0-9939-76DCDCF55D07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26表01行33列</t>
        </r>
      </text>
    </comment>
    <comment ref="L42" authorId="0" shapeId="0" xr:uid="{A4973920-CC65-47E0-A886-3812319D1A29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26表01行33列</t>
        </r>
      </text>
    </comment>
    <comment ref="F43" authorId="0" shapeId="0" xr:uid="{6027FC76-667F-4E5C-914D-8EE9DAD9D447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26表01行49列</t>
        </r>
      </text>
    </comment>
    <comment ref="H43" authorId="0" shapeId="0" xr:uid="{BECA38FC-5EC2-4DD6-94F1-DDBFF57D720E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26表01行49列</t>
        </r>
      </text>
    </comment>
    <comment ref="J43" authorId="0" shapeId="0" xr:uid="{229524FA-F7E9-4B9D-968A-6B1136CE2F61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26表01行49列</t>
        </r>
      </text>
    </comment>
    <comment ref="L43" authorId="0" shapeId="0" xr:uid="{F9F0788C-FC4B-4734-AAEC-7A807DB2A022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26表01行49列</t>
        </r>
      </text>
    </comment>
    <comment ref="F46" authorId="0" shapeId="0" xr:uid="{94044494-923D-48FA-9F14-8FCEC14D7FB8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26表01行58列</t>
        </r>
      </text>
    </comment>
    <comment ref="H46" authorId="0" shapeId="0" xr:uid="{5DF5F680-E1C0-46E1-869F-D095F13A064D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26表01行58列</t>
        </r>
      </text>
    </comment>
    <comment ref="J46" authorId="0" shapeId="0" xr:uid="{D97D0DFB-28C1-4C2C-BA5E-6EEE4841CEC9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26表01行58列</t>
        </r>
      </text>
    </comment>
    <comment ref="L46" authorId="0" shapeId="0" xr:uid="{2B25D3B5-2FAA-4F69-8594-3CAB8AB8C3B0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26表01行58列</t>
        </r>
      </text>
    </comment>
    <comment ref="F47" authorId="0" shapeId="0" xr:uid="{5BD8CD82-64D4-4264-BBBF-354DEE11A014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26表02行02列</t>
        </r>
      </text>
    </comment>
    <comment ref="H47" authorId="0" shapeId="0" xr:uid="{05263119-F007-4EDE-A355-E9913461FDA2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26表02行02列</t>
        </r>
      </text>
    </comment>
    <comment ref="J47" authorId="0" shapeId="0" xr:uid="{76B7259D-D1ED-4C7E-B3CE-32BE265DCD52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26表02行02列</t>
        </r>
      </text>
    </comment>
    <comment ref="L47" authorId="0" shapeId="0" xr:uid="{B9377AC8-16C8-4F2F-A9CC-33C910D174F0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26表02行02列</t>
        </r>
      </text>
    </comment>
    <comment ref="F48" authorId="0" shapeId="0" xr:uid="{A9515263-C4AB-43E1-888F-6778E54975AF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26表02行08or09列</t>
        </r>
      </text>
    </comment>
    <comment ref="H48" authorId="0" shapeId="0" xr:uid="{CB214667-52D7-484A-AB9A-C3A1B93A93E4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26表02行08or09列</t>
        </r>
      </text>
    </comment>
    <comment ref="J48" authorId="0" shapeId="0" xr:uid="{3F0C93F9-82F9-4CB4-9D04-DCEE3E66516B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26表02行08or09列</t>
        </r>
      </text>
    </comment>
    <comment ref="L48" authorId="0" shapeId="0" xr:uid="{3414D8E0-925C-400B-AA97-70B168D6DF23}">
      <text>
        <r>
          <rPr>
            <b/>
            <sz val="9"/>
            <color indexed="81"/>
            <rFont val="MS P ゴシック"/>
            <family val="3"/>
            <charset val="128"/>
          </rPr>
          <t>公営企業決算統計
26表02行08or09列</t>
        </r>
      </text>
    </comment>
  </commentList>
</comments>
</file>

<file path=xl/sharedStrings.xml><?xml version="1.0" encoding="utf-8"?>
<sst xmlns="http://schemas.openxmlformats.org/spreadsheetml/2006/main" count="430" uniqueCount="263">
  <si>
    <t>団体名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</si>
  <si>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</si>
  <si>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</si>
  <si>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</si>
  <si>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</si>
  <si>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</si>
  <si>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</si>
  <si>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</si>
  <si>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</si>
  <si>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</si>
  <si>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</si>
  <si>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</si>
  <si>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</si>
  <si>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</si>
  <si>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</si>
  <si>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</si>
  <si>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</si>
  <si>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</si>
  <si>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</si>
  <si>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</si>
  <si>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</si>
  <si>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うち市町村民税</t>
  </si>
  <si>
    <t>うち所得割</t>
  </si>
  <si>
    <t>　　法人税割</t>
  </si>
  <si>
    <t>うち固定資産税</t>
  </si>
  <si>
    <t>使用料・手数料</t>
  </si>
  <si>
    <t>都道府県支出金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</si>
  <si>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</si>
  <si>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</si>
  <si>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</si>
  <si>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</si>
  <si>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</si>
  <si>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</si>
  <si>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 xml:space="preserve">    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</si>
  <si>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</si>
  <si>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</si>
  <si>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</si>
  <si>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</si>
  <si>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</si>
  <si>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</si>
  <si>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</si>
  <si>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</si>
  <si>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</si>
  <si>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</si>
  <si>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</si>
  <si>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</si>
  <si>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</si>
  <si>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</si>
  <si>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</si>
  <si>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</si>
  <si>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</si>
  <si>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</si>
  <si>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</si>
  <si>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</si>
  <si>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</si>
  <si>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</si>
  <si>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</si>
  <si>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</si>
  <si>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</si>
  <si>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</si>
  <si>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</si>
  <si>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</si>
  <si>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</si>
  <si>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</si>
  <si>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</si>
  <si>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</si>
  <si>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</si>
  <si>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</si>
  <si>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</si>
  <si>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</si>
  <si>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</si>
  <si>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</si>
  <si>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</si>
  <si>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</si>
  <si>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</si>
  <si>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</si>
  <si>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</si>
  <si>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</si>
  <si>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その他</t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</si>
  <si>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8"/>
  </si>
  <si>
    <t>歳　　入</t>
    <rPh sb="0" eb="1">
      <t>トシ</t>
    </rPh>
    <rPh sb="3" eb="4">
      <t>イ</t>
    </rPh>
    <phoneticPr fontId="8"/>
  </si>
  <si>
    <t>歳　　出</t>
    <rPh sb="0" eb="1">
      <t>トシ</t>
    </rPh>
    <rPh sb="3" eb="4">
      <t>デ</t>
    </rPh>
    <phoneticPr fontId="8"/>
  </si>
  <si>
    <t>（注）原則として表示単位未満を四捨五入して端数調整していないため、合計等と一致しない場合がある。</t>
    <phoneticPr fontId="7"/>
  </si>
  <si>
    <t>損益収支</t>
  </si>
  <si>
    <t>資本収支</t>
  </si>
  <si>
    <t>収益的収支</t>
  </si>
  <si>
    <t>資本的収支</t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</si>
  <si>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</si>
  <si>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</si>
  <si>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</si>
  <si>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</si>
  <si>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</si>
  <si>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7"/>
  </si>
  <si>
    <t>(i=g-h)</t>
    <phoneticPr fontId="11"/>
  </si>
  <si>
    <t>(j)</t>
    <phoneticPr fontId="11"/>
  </si>
  <si>
    <t>補てん財源不足額(▲)</t>
    <phoneticPr fontId="7"/>
  </si>
  <si>
    <t>(i+j)</t>
    <phoneticPr fontId="11"/>
  </si>
  <si>
    <t>(c=a-b)</t>
    <phoneticPr fontId="8"/>
  </si>
  <si>
    <t>(f=d-e)</t>
    <phoneticPr fontId="8"/>
  </si>
  <si>
    <t>(g=c+f)</t>
    <phoneticPr fontId="8"/>
  </si>
  <si>
    <t>（単位：百万円）</t>
    <phoneticPr fontId="7"/>
  </si>
  <si>
    <t>予算額</t>
    <rPh sb="0" eb="2">
      <t>ヨサン</t>
    </rPh>
    <rPh sb="2" eb="3">
      <t>ガク</t>
    </rPh>
    <phoneticPr fontId="7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</si>
  <si>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7"/>
  </si>
  <si>
    <t>1.普通会計の状況</t>
    <phoneticPr fontId="7"/>
  </si>
  <si>
    <t>（単位：百万円、％）</t>
    <phoneticPr fontId="7"/>
  </si>
  <si>
    <t>３.普通会計の状況</t>
    <phoneticPr fontId="7"/>
  </si>
  <si>
    <t>（単位：百万円、％）</t>
    <phoneticPr fontId="7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</si>
  <si>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</si>
  <si>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</si>
  <si>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</si>
  <si>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8"/>
  </si>
  <si>
    <t xml:space="preserve">歳入総額    </t>
  </si>
  <si>
    <t>(a)</t>
    <phoneticPr fontId="8"/>
  </si>
  <si>
    <t>うち一般財源総額</t>
  </si>
  <si>
    <t>歳出総額</t>
  </si>
  <si>
    <t>歳入歳出差引</t>
  </si>
  <si>
    <t>翌年度への繰越財源</t>
  </si>
  <si>
    <t>実質収支</t>
    <phoneticPr fontId="7"/>
  </si>
  <si>
    <t>単年度収支</t>
    <rPh sb="0" eb="3">
      <t>タンネンド</t>
    </rPh>
    <rPh sb="3" eb="5">
      <t>シュウシ</t>
    </rPh>
    <phoneticPr fontId="7"/>
  </si>
  <si>
    <t>繰上償還金</t>
    <rPh sb="0" eb="2">
      <t>クリア</t>
    </rPh>
    <rPh sb="2" eb="5">
      <t>ショウカンキン</t>
    </rPh>
    <phoneticPr fontId="7"/>
  </si>
  <si>
    <t>実質単年度収支</t>
    <rPh sb="0" eb="2">
      <t>ジッシツ</t>
    </rPh>
    <phoneticPr fontId="7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</si>
  <si>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</si>
  <si>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</si>
  <si>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</si>
  <si>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</si>
  <si>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8"/>
  </si>
  <si>
    <t>地方債現在高の一般財源総額比</t>
  </si>
  <si>
    <t>(e/b)</t>
    <phoneticPr fontId="8"/>
  </si>
  <si>
    <t>後年度財政負担の一般財源総額比</t>
  </si>
  <si>
    <t>(f/b)</t>
    <phoneticPr fontId="8"/>
  </si>
  <si>
    <t>一人あたり地方債現在高</t>
  </si>
  <si>
    <t>(e/g、円)</t>
    <rPh sb="5" eb="6">
      <t>エン</t>
    </rPh>
    <phoneticPr fontId="7"/>
  </si>
  <si>
    <t>一人あたり後年度財政負担</t>
  </si>
  <si>
    <t>(f/g、円)</t>
    <rPh sb="5" eb="6">
      <t>エン</t>
    </rPh>
    <phoneticPr fontId="7"/>
  </si>
  <si>
    <t>人口　（注 1）</t>
    <rPh sb="4" eb="5">
      <t>チュウ</t>
    </rPh>
    <phoneticPr fontId="8"/>
  </si>
  <si>
    <t>(g、人)</t>
    <rPh sb="3" eb="4">
      <t>ニン</t>
    </rPh>
    <phoneticPr fontId="7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</si>
  <si>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</si>
  <si>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</si>
  <si>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</si>
  <si>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</si>
  <si>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</si>
  <si>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8"/>
  </si>
  <si>
    <t>実質赤字比率</t>
    <rPh sb="0" eb="2">
      <t>ジッシツ</t>
    </rPh>
    <rPh sb="2" eb="4">
      <t>アカジ</t>
    </rPh>
    <rPh sb="4" eb="6">
      <t>ヒリツ</t>
    </rPh>
    <phoneticPr fontId="7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</si>
  <si>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7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</si>
  <si>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7"/>
  </si>
  <si>
    <t>将来負担比率</t>
    <rPh sb="0" eb="2">
      <t>ショウライ</t>
    </rPh>
    <rPh sb="2" eb="4">
      <t>フタン</t>
    </rPh>
    <rPh sb="4" eb="6">
      <t>ヒリツ</t>
    </rPh>
    <phoneticPr fontId="7"/>
  </si>
  <si>
    <t>（注）原則として表示単位未満を四捨五入して端数調整していないため、合計等と一致しない場合がある。</t>
    <phoneticPr fontId="7"/>
  </si>
  <si>
    <t>４.公営企業会計の状況</t>
    <phoneticPr fontId="7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</si>
  <si>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</si>
  <si>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</si>
  <si>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</si>
  <si>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</si>
  <si>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</si>
  <si>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7"/>
  </si>
  <si>
    <t>(i=g-h)</t>
    <phoneticPr fontId="11"/>
  </si>
  <si>
    <t>(j)</t>
    <phoneticPr fontId="11"/>
  </si>
  <si>
    <t>補てん財源不足額(▲)</t>
    <phoneticPr fontId="7"/>
  </si>
  <si>
    <t>(i+j)</t>
    <phoneticPr fontId="11"/>
  </si>
  <si>
    <t>（単位：百万円）</t>
    <phoneticPr fontId="7"/>
  </si>
  <si>
    <t>(c=a-b)</t>
    <phoneticPr fontId="8"/>
  </si>
  <si>
    <t>(f=d-e)</t>
    <phoneticPr fontId="8"/>
  </si>
  <si>
    <t>(g=c+f)</t>
    <phoneticPr fontId="8"/>
  </si>
  <si>
    <t>（注）原則として表示単位未満を四捨五入して端数調整していないため、合計等と一致しない場合がある。</t>
    <phoneticPr fontId="7"/>
  </si>
  <si>
    <t>５.第三セクター(公社・株式会社形態の三セク)の状況</t>
    <phoneticPr fontId="7"/>
  </si>
  <si>
    <t>　（単位：百万円）</t>
  </si>
  <si>
    <t>出資状況</t>
    <rPh sb="0" eb="2">
      <t>シュッシ</t>
    </rPh>
    <rPh sb="2" eb="4">
      <t>ジョウキョウ</t>
    </rPh>
    <phoneticPr fontId="7"/>
  </si>
  <si>
    <t>出資団体数</t>
  </si>
  <si>
    <t>出資金額</t>
    <rPh sb="0" eb="2">
      <t>シュッシ</t>
    </rPh>
    <rPh sb="2" eb="4">
      <t>キンガク</t>
    </rPh>
    <phoneticPr fontId="8"/>
  </si>
  <si>
    <t>総額</t>
  </si>
  <si>
    <t>当該団体</t>
  </si>
  <si>
    <t>その他団体</t>
  </si>
  <si>
    <t>民間</t>
  </si>
  <si>
    <t>国</t>
  </si>
  <si>
    <t>貸借対照表</t>
  </si>
  <si>
    <t>資産</t>
    <rPh sb="0" eb="2">
      <t>シサン</t>
    </rPh>
    <phoneticPr fontId="8"/>
  </si>
  <si>
    <t>流動資産</t>
  </si>
  <si>
    <t>固定資産</t>
  </si>
  <si>
    <t>繰延資産</t>
  </si>
  <si>
    <t>資産合計</t>
  </si>
  <si>
    <t>負債</t>
    <rPh sb="0" eb="2">
      <t>フサイ</t>
    </rPh>
    <phoneticPr fontId="8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</si>
  <si>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</si>
  <si>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</si>
  <si>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</si>
  <si>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</si>
  <si>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8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</si>
  <si>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</si>
  <si>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</si>
  <si>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</si>
  <si>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</si>
  <si>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</si>
  <si>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7"/>
  </si>
  <si>
    <t>事業・経常損益</t>
    <rPh sb="0" eb="2">
      <t>ジギョウ</t>
    </rPh>
    <rPh sb="3" eb="5">
      <t>ケイジョウ</t>
    </rPh>
    <rPh sb="5" eb="7">
      <t>ソンエキ</t>
    </rPh>
    <phoneticPr fontId="8"/>
  </si>
  <si>
    <t>営業収益</t>
  </si>
  <si>
    <t>営業費用</t>
  </si>
  <si>
    <t>一般管理費</t>
    <rPh sb="0" eb="2">
      <t>イッパン</t>
    </rPh>
    <rPh sb="2" eb="5">
      <t>カンリヒ</t>
    </rPh>
    <phoneticPr fontId="7"/>
  </si>
  <si>
    <t>(c)</t>
    <phoneticPr fontId="7"/>
  </si>
  <si>
    <t xml:space="preserve">営業利益          </t>
  </si>
  <si>
    <t>(d=a-b-c)</t>
    <phoneticPr fontId="7"/>
  </si>
  <si>
    <t>営業外収益</t>
  </si>
  <si>
    <t>(e)</t>
    <phoneticPr fontId="7"/>
  </si>
  <si>
    <t>営業外費用</t>
  </si>
  <si>
    <t>(f)</t>
    <phoneticPr fontId="7"/>
  </si>
  <si>
    <t xml:space="preserve">経常利益      </t>
  </si>
  <si>
    <t>(g=d+e-f)</t>
    <phoneticPr fontId="7"/>
  </si>
  <si>
    <t>特別損失</t>
    <rPh sb="0" eb="2">
      <t>トクベツ</t>
    </rPh>
    <rPh sb="2" eb="4">
      <t>ソンシツ</t>
    </rPh>
    <phoneticPr fontId="8"/>
  </si>
  <si>
    <t>特別利益</t>
  </si>
  <si>
    <t>(h)</t>
    <phoneticPr fontId="7"/>
  </si>
  <si>
    <t>特別損失</t>
  </si>
  <si>
    <t>(i)</t>
    <phoneticPr fontId="7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</si>
  <si>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7"/>
  </si>
  <si>
    <t>(j=g+h-i)</t>
    <phoneticPr fontId="7"/>
  </si>
  <si>
    <t>特定準備金取崩</t>
    <rPh sb="0" eb="2">
      <t>トクテイ</t>
    </rPh>
    <rPh sb="2" eb="5">
      <t>ジュンビキン</t>
    </rPh>
    <rPh sb="5" eb="7">
      <t>トリクズシ</t>
    </rPh>
    <phoneticPr fontId="7"/>
  </si>
  <si>
    <t>(k)</t>
    <phoneticPr fontId="7"/>
  </si>
  <si>
    <t>特定準備金繰入</t>
    <rPh sb="0" eb="2">
      <t>トクテイ</t>
    </rPh>
    <rPh sb="2" eb="5">
      <t>ジュンビキン</t>
    </rPh>
    <rPh sb="5" eb="7">
      <t>クリイレ</t>
    </rPh>
    <phoneticPr fontId="7"/>
  </si>
  <si>
    <t>(l)</t>
    <phoneticPr fontId="7"/>
  </si>
  <si>
    <t>法人税等</t>
  </si>
  <si>
    <t>(m)</t>
    <phoneticPr fontId="7"/>
  </si>
  <si>
    <t xml:space="preserve">当期利益  </t>
  </si>
  <si>
    <t>(ｎ=g+h-i-m)</t>
    <phoneticPr fontId="7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</si>
  <si>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7"/>
  </si>
  <si>
    <t>前期繰越利益</t>
  </si>
  <si>
    <t>(o)</t>
    <phoneticPr fontId="7"/>
  </si>
  <si>
    <t xml:space="preserve">当期未処分利益    </t>
  </si>
  <si>
    <t>(p=n+o)</t>
    <phoneticPr fontId="7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</si>
  <si>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7"/>
  </si>
  <si>
    <t>（注２）原則として表示単位未満を四捨五入して端数調整していないため、合計等と一致しない場合がある。</t>
    <phoneticPr fontId="7"/>
  </si>
  <si>
    <t>元年度</t>
    <rPh sb="0" eb="1">
      <t>ガン</t>
    </rPh>
    <rPh sb="1" eb="3">
      <t>ネンド</t>
    </rPh>
    <phoneticPr fontId="7"/>
  </si>
  <si>
    <t>２年度</t>
    <rPh sb="1" eb="3">
      <t>ネンド</t>
    </rPh>
    <phoneticPr fontId="7"/>
  </si>
  <si>
    <t>予算額</t>
    <phoneticPr fontId="7"/>
  </si>
  <si>
    <t>決算額</t>
    <phoneticPr fontId="15"/>
  </si>
  <si>
    <t>３年度</t>
    <rPh sb="1" eb="3">
      <t>ネンド</t>
    </rPh>
    <phoneticPr fontId="7"/>
  </si>
  <si>
    <t>令和６年度</t>
    <rPh sb="3" eb="5">
      <t>ネンド</t>
    </rPh>
    <phoneticPr fontId="7"/>
  </si>
  <si>
    <t>４年度</t>
    <rPh sb="1" eb="3">
      <t>ネンド</t>
    </rPh>
    <phoneticPr fontId="7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</si>
  <si>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7"/>
  </si>
  <si>
    <t>令和７年度</t>
    <rPh sb="3" eb="5">
      <t>ネンド</t>
    </rPh>
    <phoneticPr fontId="7"/>
  </si>
  <si>
    <t>(令和７年度予算ﾍﾞｰｽ）</t>
    <rPh sb="6" eb="8">
      <t>ヨサン</t>
    </rPh>
    <phoneticPr fontId="7"/>
  </si>
  <si>
    <t>令和７年度</t>
    <phoneticPr fontId="7"/>
  </si>
  <si>
    <t>令和５年度</t>
    <rPh sb="3" eb="5">
      <t>ネンド</t>
    </rPh>
    <phoneticPr fontId="15"/>
  </si>
  <si>
    <t>令和４年度</t>
    <phoneticPr fontId="15"/>
  </si>
  <si>
    <t>５年度</t>
    <rPh sb="1" eb="3">
      <t>ネンド</t>
    </rPh>
    <phoneticPr fontId="7"/>
  </si>
  <si>
    <t>(令和５年度決算ﾍﾞｰｽ）</t>
    <rPh sb="4" eb="6">
      <t>ネンド</t>
    </rPh>
    <phoneticPr fontId="15"/>
  </si>
  <si>
    <t>(令和５年度決算額）</t>
    <rPh sb="4" eb="6">
      <t>ネンド</t>
    </rPh>
    <phoneticPr fontId="15"/>
  </si>
  <si>
    <t>（1）令和５年度普通会計決算の状況</t>
    <phoneticPr fontId="7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</si>
  <si>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</si>
  <si>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さいたま市</t>
    <rPh sb="4" eb="5">
      <t>シ</t>
    </rPh>
    <phoneticPr fontId="7"/>
  </si>
  <si>
    <t>水道事業</t>
    <rPh sb="0" eb="2">
      <t>スイドウ</t>
    </rPh>
    <rPh sb="2" eb="4">
      <t>ジギョウ</t>
    </rPh>
    <phoneticPr fontId="7"/>
  </si>
  <si>
    <t>病院事業</t>
    <rPh sb="0" eb="2">
      <t>ビョウイン</t>
    </rPh>
    <rPh sb="2" eb="4">
      <t>ジギョウ</t>
    </rPh>
    <phoneticPr fontId="7"/>
  </si>
  <si>
    <t>下水道事業</t>
    <rPh sb="0" eb="3">
      <t>ゲスイドウ</t>
    </rPh>
    <rPh sb="3" eb="5">
      <t>ジギョウ</t>
    </rPh>
    <phoneticPr fontId="7"/>
  </si>
  <si>
    <t>宅地造成事業</t>
  </si>
  <si>
    <t>と畜場事業</t>
  </si>
  <si>
    <t>市場事業</t>
  </si>
  <si>
    <t>介護サービス事業</t>
  </si>
  <si>
    <t>さいたま市</t>
    <rPh sb="4" eb="5">
      <t>シ</t>
    </rPh>
    <phoneticPr fontId="15"/>
  </si>
  <si>
    <t>水道事業</t>
    <rPh sb="0" eb="2">
      <t>スイドウ</t>
    </rPh>
    <rPh sb="2" eb="4">
      <t>ジギョウ</t>
    </rPh>
    <phoneticPr fontId="18"/>
  </si>
  <si>
    <t>病院事業</t>
    <rPh sb="0" eb="2">
      <t>ビョウイン</t>
    </rPh>
    <rPh sb="2" eb="4">
      <t>ジギョウ</t>
    </rPh>
    <phoneticPr fontId="18"/>
  </si>
  <si>
    <t>下水道事業</t>
    <rPh sb="0" eb="3">
      <t>ゲスイドウ</t>
    </rPh>
    <rPh sb="3" eb="5">
      <t>ジギョウ</t>
    </rPh>
    <phoneticPr fontId="18"/>
  </si>
  <si>
    <t>宅地造成事業</t>
    <rPh sb="0" eb="2">
      <t>タクチ</t>
    </rPh>
    <rPh sb="2" eb="4">
      <t>ゾウセイ</t>
    </rPh>
    <rPh sb="4" eb="6">
      <t>ジギョウ</t>
    </rPh>
    <phoneticPr fontId="18"/>
  </si>
  <si>
    <t>と畜場事業</t>
    <rPh sb="1" eb="2">
      <t>チク</t>
    </rPh>
    <rPh sb="2" eb="3">
      <t>ジョウ</t>
    </rPh>
    <rPh sb="3" eb="5">
      <t>ジギョウ</t>
    </rPh>
    <phoneticPr fontId="18"/>
  </si>
  <si>
    <t>市場事業</t>
    <rPh sb="0" eb="2">
      <t>シジョウ</t>
    </rPh>
    <rPh sb="2" eb="4">
      <t>ジギョウ</t>
    </rPh>
    <phoneticPr fontId="18"/>
  </si>
  <si>
    <t>介護サービス事業</t>
    <rPh sb="0" eb="2">
      <t>カイゴ</t>
    </rPh>
    <rPh sb="6" eb="8">
      <t>ジギョウ</t>
    </rPh>
    <phoneticPr fontId="18"/>
  </si>
  <si>
    <t>北浦和ターミナルビル㈱</t>
    <rPh sb="0" eb="3">
      <t>キタウラワ</t>
    </rPh>
    <phoneticPr fontId="7"/>
  </si>
  <si>
    <t>与野都市開発㈱</t>
    <rPh sb="0" eb="2">
      <t>ヨノ</t>
    </rPh>
    <rPh sb="2" eb="4">
      <t>トシ</t>
    </rPh>
    <rPh sb="4" eb="6">
      <t>カイハツ</t>
    </rPh>
    <phoneticPr fontId="7"/>
  </si>
  <si>
    <t>岩槻都市振興㈱</t>
    <rPh sb="0" eb="2">
      <t>イワツキ</t>
    </rPh>
    <rPh sb="2" eb="4">
      <t>トシ</t>
    </rPh>
    <rPh sb="4" eb="6">
      <t>シンコウ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</si>
</sst>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;[Red]&quot;△&quot;#,##0"/>
    <numFmt numFmtId="180" formatCode="_ * #,##0.00_ ;_ * &quot;▲ &quot;#,##0.00_ ;_ * &quot;－&quot;_ ;_ @_ "/>
    <numFmt numFmtId="181" formatCode="_ * #,##0.000_ ;_ * &quot;▲ &quot;#,##0.000_ ;_ * &quot;－&quot;_ ;_ @_ "/>
  </numFmts>
  <fonts count="21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ｺﾞｼｯｸ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6"/>
      <name val="明朝"/>
      <family val="3"/>
      <charset val="128"/>
    </font>
    <font>
      <sz val="8"/>
      <name val="明朝"/>
      <family val="1"/>
      <charset val="128"/>
    </font>
    <font>
      <sz val="11"/>
      <name val="Meiryo UI"/>
      <family val="1"/>
      <charset val="128"/>
    </font>
    <font>
      <b/>
      <sz val="15"/>
      <color theme="3"/>
      <name val="游ゴシック"/>
      <family val="2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2" fillId="0" borderId="0"/>
  </cellStyleXfs>
  <cellXfs count="110">
    <xf numFmtId="0" fontId="0" fillId="0" borderId="0" xfId="0"/>
    <xf numFmtId="41" fontId="0" fillId="0" borderId="0" xfId="0" applyNumberFormat="1" applyAlignment="1">
      <alignment vertical="center"/>
    </xf>
    <xf numFmtId="41" fontId="4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0" fillId="0" borderId="4" xfId="0" applyNumberFormat="1" applyBorder="1" applyAlignment="1">
      <alignment vertical="center"/>
    </xf>
    <xf numFmtId="41" fontId="0" fillId="0" borderId="5" xfId="0" applyNumberForma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4" xfId="0" applyNumberFormat="1" applyBorder="1" applyAlignment="1">
      <alignment horizontal="left" vertical="center"/>
    </xf>
    <xf numFmtId="0" fontId="3" fillId="0" borderId="4" xfId="0" applyFont="1" applyBorder="1" applyAlignment="1">
      <alignment horizontal="distributed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0" fontId="3" fillId="0" borderId="4" xfId="0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0" fontId="3" fillId="0" borderId="4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177" fontId="2" fillId="0" borderId="0" xfId="1" applyNumberForma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quotePrefix="1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41" fontId="13" fillId="0" borderId="0" xfId="0" applyNumberFormat="1" applyFont="1" applyAlignment="1">
      <alignment vertical="center"/>
    </xf>
    <xf numFmtId="41" fontId="13" fillId="0" borderId="0" xfId="0" applyNumberFormat="1" applyFont="1" applyAlignment="1">
      <alignment horizontal="left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0" fillId="0" borderId="8" xfId="0" applyNumberFormat="1" applyBorder="1" applyAlignment="1">
      <alignment vertical="center"/>
    </xf>
    <xf numFmtId="0" fontId="0" fillId="0" borderId="0" xfId="0" applyAlignment="1">
      <alignment vertical="center"/>
    </xf>
    <xf numFmtId="41" fontId="0" fillId="0" borderId="8" xfId="0" applyNumberFormat="1" applyBorder="1" applyAlignment="1">
      <alignment horizontal="center" vertical="center" shrinkToFit="1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 wrapText="1"/>
    </xf>
    <xf numFmtId="178" fontId="0" fillId="0" borderId="0" xfId="1" applyNumberFormat="1" applyFont="1" applyBorder="1" applyAlignment="1">
      <alignment vertical="center"/>
    </xf>
    <xf numFmtId="0" fontId="3" fillId="0" borderId="4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0" fillId="0" borderId="0" xfId="0" applyNumberFormat="1" applyAlignment="1">
      <alignment horizontal="right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4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4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0" fillId="0" borderId="3" xfId="0" applyNumberFormat="1" applyBorder="1" applyAlignment="1">
      <alignment horizontal="centerContinuous" vertical="center"/>
    </xf>
    <xf numFmtId="41" fontId="0" fillId="0" borderId="4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41" fontId="0" fillId="0" borderId="8" xfId="0" applyNumberFormat="1" applyBorder="1" applyAlignment="1">
      <alignment horizontal="left" vertical="center"/>
    </xf>
    <xf numFmtId="177" fontId="0" fillId="0" borderId="8" xfId="1" applyNumberFormat="1" applyFont="1" applyBorder="1" applyAlignment="1">
      <alignment vertical="center"/>
    </xf>
    <xf numFmtId="178" fontId="0" fillId="0" borderId="8" xfId="1" applyNumberFormat="1" applyFont="1" applyBorder="1" applyAlignment="1">
      <alignment vertical="center"/>
    </xf>
    <xf numFmtId="41" fontId="14" fillId="0" borderId="8" xfId="0" applyNumberFormat="1" applyFon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41" fontId="0" fillId="0" borderId="9" xfId="0" applyNumberFormat="1" applyBorder="1" applyAlignment="1">
      <alignment vertical="center"/>
    </xf>
    <xf numFmtId="41" fontId="0" fillId="0" borderId="11" xfId="0" applyNumberFormat="1" applyBorder="1" applyAlignment="1">
      <alignment vertical="center"/>
    </xf>
    <xf numFmtId="41" fontId="0" fillId="0" borderId="10" xfId="0" applyNumberFormat="1" applyBorder="1" applyAlignment="1">
      <alignment vertical="center"/>
    </xf>
    <xf numFmtId="41" fontId="0" fillId="0" borderId="8" xfId="0" applyNumberFormat="1" applyBorder="1" applyAlignment="1">
      <alignment horizontal="right" vertical="center"/>
    </xf>
    <xf numFmtId="177" fontId="2" fillId="0" borderId="8" xfId="1" applyNumberFormat="1" applyBorder="1" applyAlignment="1">
      <alignment vertical="center"/>
    </xf>
    <xf numFmtId="177" fontId="0" fillId="0" borderId="8" xfId="0" quotePrefix="1" applyNumberFormat="1" applyBorder="1" applyAlignment="1">
      <alignment horizontal="right" vertical="center"/>
    </xf>
    <xf numFmtId="177" fontId="2" fillId="0" borderId="8" xfId="1" quotePrefix="1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41" fontId="0" fillId="0" borderId="8" xfId="0" applyNumberFormat="1" applyBorder="1" applyAlignment="1">
      <alignment horizontal="centerContinuous" vertical="center"/>
    </xf>
    <xf numFmtId="177" fontId="0" fillId="0" borderId="8" xfId="0" applyNumberFormat="1" applyBorder="1" applyAlignment="1">
      <alignment vertical="center"/>
    </xf>
    <xf numFmtId="177" fontId="2" fillId="0" borderId="8" xfId="1" applyNumberFormat="1" applyFill="1" applyBorder="1" applyAlignment="1">
      <alignment horizontal="right" vertical="center"/>
    </xf>
    <xf numFmtId="177" fontId="2" fillId="0" borderId="8" xfId="1" applyNumberFormat="1" applyBorder="1" applyAlignment="1">
      <alignment horizontal="right" vertical="center"/>
    </xf>
    <xf numFmtId="180" fontId="0" fillId="0" borderId="8" xfId="0" applyNumberFormat="1" applyBorder="1" applyAlignment="1">
      <alignment vertical="center"/>
    </xf>
    <xf numFmtId="41" fontId="2" fillId="0" borderId="8" xfId="0" applyNumberFormat="1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181" fontId="0" fillId="0" borderId="8" xfId="0" applyNumberFormat="1" applyBorder="1" applyAlignment="1">
      <alignment vertical="center"/>
    </xf>
    <xf numFmtId="181" fontId="2" fillId="0" borderId="8" xfId="1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2" fillId="0" borderId="8" xfId="1" applyNumberFormat="1" applyBorder="1" applyAlignment="1">
      <alignment vertical="center"/>
    </xf>
    <xf numFmtId="178" fontId="2" fillId="0" borderId="8" xfId="1" applyNumberFormat="1" applyFill="1" applyBorder="1" applyAlignment="1">
      <alignment vertical="center"/>
    </xf>
    <xf numFmtId="41" fontId="0" fillId="0" borderId="9" xfId="0" applyNumberFormat="1" applyBorder="1" applyAlignment="1">
      <alignment horizontal="left" vertical="center"/>
    </xf>
    <xf numFmtId="41" fontId="2" fillId="0" borderId="8" xfId="0" applyNumberFormat="1" applyFont="1" applyBorder="1" applyAlignment="1">
      <alignment vertical="center"/>
    </xf>
    <xf numFmtId="0" fontId="0" fillId="0" borderId="8" xfId="0" applyBorder="1" applyAlignment="1">
      <alignment horizontal="distributed" vertical="center"/>
    </xf>
    <xf numFmtId="177" fontId="2" fillId="0" borderId="8" xfId="1" applyNumberFormat="1" applyBorder="1" applyAlignment="1">
      <alignment horizontal="center" vertical="center"/>
    </xf>
    <xf numFmtId="177" fontId="2" fillId="0" borderId="8" xfId="1" applyNumberFormat="1" applyFill="1" applyBorder="1" applyAlignment="1">
      <alignment vertical="center"/>
    </xf>
    <xf numFmtId="41" fontId="0" fillId="0" borderId="8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41" fontId="0" fillId="0" borderId="6" xfId="0" applyNumberFormat="1" applyBorder="1" applyAlignment="1">
      <alignment horizontal="centerContinuous" vertical="center"/>
    </xf>
    <xf numFmtId="41" fontId="3" fillId="0" borderId="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41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7" fontId="2" fillId="0" borderId="8" xfId="1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9" fontId="9" fillId="0" borderId="8" xfId="1" applyNumberFormat="1" applyFont="1" applyBorder="1" applyAlignment="1">
      <alignment vertical="center" textRotation="255"/>
    </xf>
    <xf numFmtId="0" fontId="12" fillId="0" borderId="8" xfId="3" applyBorder="1" applyAlignment="1">
      <alignment vertical="center"/>
    </xf>
    <xf numFmtId="0" fontId="10" fillId="0" borderId="8" xfId="0" applyFont="1" applyBorder="1" applyAlignment="1">
      <alignment horizontal="distributed" vertical="center" justifyLastLine="1"/>
    </xf>
    <xf numFmtId="0" fontId="10" fillId="0" borderId="8" xfId="2" applyFont="1" applyBorder="1" applyAlignment="1">
      <alignment horizontal="distributed" vertical="center" justifyLastLine="1"/>
    </xf>
    <xf numFmtId="4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2" fillId="0" borderId="8" xfId="3" applyBorder="1" applyAlignment="1">
      <alignment vertical="center" textRotation="255"/>
    </xf>
    <xf numFmtId="177" fontId="2" fillId="0" borderId="10" xfId="1" applyNumberFormat="1" applyBorder="1" applyAlignment="1">
      <alignment vertical="center"/>
    </xf>
    <xf numFmtId="177" fontId="2" fillId="0" borderId="9" xfId="1" applyNumberFormat="1" applyBorder="1" applyAlignment="1">
      <alignment vertical="center"/>
    </xf>
    <xf numFmtId="41" fontId="16" fillId="0" borderId="8" xfId="0" applyNumberFormat="1" applyFont="1" applyBorder="1" applyAlignment="1">
      <alignment horizontal="right" vertical="center"/>
    </xf>
    <xf numFmtId="41" fontId="0" fillId="0" borderId="8" xfId="0" applyNumberForma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view="pageBreakPreview" zoomScaleNormal="100" zoomScaleSheetLayoutView="100" workbookViewId="0">
      <pane xSplit="5" ySplit="8" topLeftCell="F9" activePane="bottomRight" state="frozen"/>
      <selection activeCell="F17" sqref="F17"/>
      <selection pane="topRight" activeCell="F17" sqref="F17"/>
      <selection pane="bottomLeft" activeCell="F17" sqref="F17"/>
      <selection pane="bottomRight" activeCell="E1" sqref="E1"/>
    </sheetView>
  </sheetViews>
  <sheetFormatPr defaultColWidth="9" defaultRowHeight="13"/>
  <cols>
    <col min="1" max="2" width="3.6328125" style="1" customWidth="1"/>
    <col min="3" max="4" width="1.6328125" style="1" customWidth="1"/>
    <col min="5" max="5" width="32.6328125" style="1" customWidth="1"/>
    <col min="6" max="6" width="15.6328125" style="1" customWidth="1"/>
    <col min="7" max="7" width="10.6328125" style="1" customWidth="1"/>
    <col min="8" max="8" width="15.6328125" style="1" customWidth="1"/>
    <col min="9" max="9" width="10.6328125" style="1" customWidth="1"/>
    <col min="10" max="12" width="9" style="1"/>
    <col min="13" max="13" width="9.90625" style="1" customWidth="1"/>
    <col min="14" max="16384" width="9" style="1"/>
  </cols>
  <sheetData>
    <row r="1" spans="1:9" ht="34" customHeight="1">
      <c r="A1" s="91" t="s">
        <v>0</v>
      </c>
      <c r="B1" s="91"/>
      <c r="C1" s="91"/>
      <c r="D1" s="91"/>
      <c r="E1" s="20" t="s">
        <v>244</v>
      </c>
      <c r="F1" s="2"/>
    </row>
    <row r="3" spans="1:9" ht="14">
      <c r="A3" s="10" t="s">
        <v>103</v>
      </c>
    </row>
    <row r="5" spans="1:9">
      <c r="A5" s="9" t="s">
        <v>233</v>
      </c>
    </row>
    <row r="6" spans="1:9" ht="14">
      <c r="A6" s="3"/>
      <c r="G6" s="93" t="s">
        <v>104</v>
      </c>
      <c r="H6" s="94"/>
      <c r="I6" s="94"/>
    </row>
    <row r="7" spans="1:9" ht="27" customHeight="1">
      <c r="A7" s="8"/>
      <c r="B7" s="4"/>
      <c r="C7" s="4"/>
      <c r="D7" s="4"/>
      <c r="E7" s="60"/>
      <c r="F7" s="52" t="s">
        <v>234</v>
      </c>
      <c r="G7" s="52"/>
      <c r="H7" s="52" t="s">
        <v>231</v>
      </c>
      <c r="I7" s="53" t="s">
        <v>20</v>
      </c>
    </row>
    <row r="8" spans="1:9" ht="17.149999999999999" customHeight="1">
      <c r="A8" s="5"/>
      <c r="B8" s="6"/>
      <c r="C8" s="6"/>
      <c r="D8" s="6"/>
      <c r="E8" s="61"/>
      <c r="F8" s="54" t="s">
        <v>101</v>
      </c>
      <c r="G8" s="54" t="s">
        <v>1</v>
      </c>
      <c r="H8" s="54" t="s">
        <v>228</v>
      </c>
      <c r="I8" s="55"/>
    </row>
    <row r="9" spans="1:9" ht="18" customHeight="1">
      <c r="A9" s="92" t="s">
        <v>79</v>
      </c>
      <c r="B9" s="92" t="s">
        <v>80</v>
      </c>
      <c r="C9" s="62" t="s">
        <v>2</v>
      </c>
      <c r="D9" s="56"/>
      <c r="E9" s="56"/>
      <c r="F9" s="57">
        <v>303753</v>
      </c>
      <c r="G9" s="58">
        <f t="shared" ref="G9:G22" si="0">F9/$F$22*100</f>
        <v>43.167703628751468</v>
      </c>
      <c r="H9" s="57">
        <v>282828</v>
      </c>
      <c r="I9" s="58">
        <f t="shared" ref="I9:I21" si="1">(F9/H9-1)*100</f>
        <v>7.3984895413466756</v>
      </c>
    </row>
    <row r="10" spans="1:9" ht="18" customHeight="1">
      <c r="A10" s="92"/>
      <c r="B10" s="92"/>
      <c r="C10" s="64"/>
      <c r="D10" s="62" t="s">
        <v>21</v>
      </c>
      <c r="E10" s="56"/>
      <c r="F10" s="57">
        <v>170385</v>
      </c>
      <c r="G10" s="58">
        <f t="shared" si="0"/>
        <v>24.214177910291649</v>
      </c>
      <c r="H10" s="57">
        <v>152917</v>
      </c>
      <c r="I10" s="58">
        <f t="shared" si="1"/>
        <v>11.423190358168167</v>
      </c>
    </row>
    <row r="11" spans="1:9" ht="18" customHeight="1">
      <c r="A11" s="92"/>
      <c r="B11" s="92"/>
      <c r="C11" s="51"/>
      <c r="D11" s="51"/>
      <c r="E11" s="30" t="s">
        <v>22</v>
      </c>
      <c r="F11" s="57">
        <v>148385</v>
      </c>
      <c r="G11" s="58">
        <f t="shared" si="0"/>
        <v>21.087659061646423</v>
      </c>
      <c r="H11" s="57">
        <v>131979</v>
      </c>
      <c r="I11" s="58">
        <f t="shared" si="1"/>
        <v>12.430765500572051</v>
      </c>
    </row>
    <row r="12" spans="1:9" ht="18" customHeight="1">
      <c r="A12" s="92"/>
      <c r="B12" s="92"/>
      <c r="C12" s="51"/>
      <c r="D12" s="29"/>
      <c r="E12" s="30" t="s">
        <v>23</v>
      </c>
      <c r="F12" s="57">
        <v>14033</v>
      </c>
      <c r="G12" s="58">
        <f>F12/$F$22*100</f>
        <v>1.9942926819562914</v>
      </c>
      <c r="H12" s="57">
        <v>13041</v>
      </c>
      <c r="I12" s="58">
        <f t="shared" si="1"/>
        <v>7.6067786212713706</v>
      </c>
    </row>
    <row r="13" spans="1:9" ht="18" customHeight="1">
      <c r="A13" s="92"/>
      <c r="B13" s="92"/>
      <c r="C13" s="63"/>
      <c r="D13" s="56" t="s">
        <v>24</v>
      </c>
      <c r="E13" s="56"/>
      <c r="F13" s="57">
        <v>97291</v>
      </c>
      <c r="G13" s="58">
        <f t="shared" si="0"/>
        <v>13.826461150161014</v>
      </c>
      <c r="H13" s="57">
        <v>94464</v>
      </c>
      <c r="I13" s="58">
        <f t="shared" si="1"/>
        <v>2.9926744579945819</v>
      </c>
    </row>
    <row r="14" spans="1:9" ht="18" customHeight="1">
      <c r="A14" s="92"/>
      <c r="B14" s="92"/>
      <c r="C14" s="56" t="s">
        <v>3</v>
      </c>
      <c r="D14" s="56"/>
      <c r="E14" s="56"/>
      <c r="F14" s="57">
        <v>3060</v>
      </c>
      <c r="G14" s="58">
        <f t="shared" si="0"/>
        <v>0.43487034894792642</v>
      </c>
      <c r="H14" s="57">
        <v>3028</v>
      </c>
      <c r="I14" s="58">
        <f t="shared" si="1"/>
        <v>1.0568031704095038</v>
      </c>
    </row>
    <row r="15" spans="1:9" ht="18" customHeight="1">
      <c r="A15" s="92"/>
      <c r="B15" s="92"/>
      <c r="C15" s="56" t="s">
        <v>4</v>
      </c>
      <c r="D15" s="56"/>
      <c r="E15" s="56"/>
      <c r="F15" s="57">
        <v>8900</v>
      </c>
      <c r="G15" s="58">
        <f t="shared" si="0"/>
        <v>1.2648189887701127</v>
      </c>
      <c r="H15" s="57">
        <v>8400</v>
      </c>
      <c r="I15" s="58">
        <f t="shared" si="1"/>
        <v>5.9523809523809534</v>
      </c>
    </row>
    <row r="16" spans="1:9" ht="18" customHeight="1">
      <c r="A16" s="92"/>
      <c r="B16" s="92"/>
      <c r="C16" s="56" t="s">
        <v>25</v>
      </c>
      <c r="D16" s="56"/>
      <c r="E16" s="56"/>
      <c r="F16" s="57">
        <v>8101</v>
      </c>
      <c r="G16" s="58">
        <f t="shared" si="0"/>
        <v>1.1512695087670433</v>
      </c>
      <c r="H16" s="57">
        <v>8077</v>
      </c>
      <c r="I16" s="58">
        <f>(F16/H16-1)*100</f>
        <v>0.29714002723784105</v>
      </c>
    </row>
    <row r="17" spans="1:9" ht="18" customHeight="1">
      <c r="A17" s="92"/>
      <c r="B17" s="92"/>
      <c r="C17" s="56" t="s">
        <v>5</v>
      </c>
      <c r="D17" s="56"/>
      <c r="E17" s="56"/>
      <c r="F17" s="57">
        <v>151931</v>
      </c>
      <c r="G17" s="58">
        <f t="shared" si="0"/>
        <v>21.591597054250787</v>
      </c>
      <c r="H17" s="57">
        <v>147026</v>
      </c>
      <c r="I17" s="58">
        <f t="shared" si="1"/>
        <v>3.3361446274808637</v>
      </c>
    </row>
    <row r="18" spans="1:9" ht="18" customHeight="1">
      <c r="A18" s="92"/>
      <c r="B18" s="92"/>
      <c r="C18" s="56" t="s">
        <v>26</v>
      </c>
      <c r="D18" s="56"/>
      <c r="E18" s="56"/>
      <c r="F18" s="57">
        <v>38529</v>
      </c>
      <c r="G18" s="58">
        <f t="shared" si="0"/>
        <v>5.4755293054296263</v>
      </c>
      <c r="H18" s="57">
        <v>35656</v>
      </c>
      <c r="I18" s="58">
        <f t="shared" si="1"/>
        <v>8.0575499214718516</v>
      </c>
    </row>
    <row r="19" spans="1:9" ht="18" customHeight="1">
      <c r="A19" s="92"/>
      <c r="B19" s="92"/>
      <c r="C19" s="56" t="s">
        <v>27</v>
      </c>
      <c r="D19" s="56"/>
      <c r="E19" s="56"/>
      <c r="F19" s="57">
        <v>7434</v>
      </c>
      <c r="G19" s="58">
        <f t="shared" si="0"/>
        <v>1.0564791418558448</v>
      </c>
      <c r="H19" s="57">
        <v>7240</v>
      </c>
      <c r="I19" s="58">
        <f t="shared" si="1"/>
        <v>2.6795580110497319</v>
      </c>
    </row>
    <row r="20" spans="1:9" ht="18" customHeight="1">
      <c r="A20" s="92"/>
      <c r="B20" s="92"/>
      <c r="C20" s="56" t="s">
        <v>6</v>
      </c>
      <c r="D20" s="56"/>
      <c r="E20" s="56"/>
      <c r="F20" s="57">
        <v>66029</v>
      </c>
      <c r="G20" s="58">
        <f t="shared" si="0"/>
        <v>9.3836778662361553</v>
      </c>
      <c r="H20" s="57">
        <v>90381</v>
      </c>
      <c r="I20" s="58">
        <f t="shared" si="1"/>
        <v>-26.943716046514197</v>
      </c>
    </row>
    <row r="21" spans="1:9" ht="18" customHeight="1">
      <c r="A21" s="92"/>
      <c r="B21" s="92"/>
      <c r="C21" s="56" t="s">
        <v>7</v>
      </c>
      <c r="D21" s="56"/>
      <c r="E21" s="56"/>
      <c r="F21" s="57">
        <v>115921</v>
      </c>
      <c r="G21" s="58">
        <f t="shared" si="0"/>
        <v>16.474054156991038</v>
      </c>
      <c r="H21" s="57">
        <v>129711</v>
      </c>
      <c r="I21" s="58">
        <f t="shared" si="1"/>
        <v>-10.631326564439403</v>
      </c>
    </row>
    <row r="22" spans="1:9" ht="18" customHeight="1">
      <c r="A22" s="92"/>
      <c r="B22" s="92"/>
      <c r="C22" s="56" t="s">
        <v>8</v>
      </c>
      <c r="D22" s="56"/>
      <c r="E22" s="56"/>
      <c r="F22" s="57">
        <f>SUM(F9,F14:F21)</f>
        <v>703658</v>
      </c>
      <c r="G22" s="58">
        <f t="shared" si="0"/>
        <v>100</v>
      </c>
      <c r="H22" s="57">
        <f>SUM(H9,H14:H21)</f>
        <v>712347</v>
      </c>
      <c r="I22" s="58">
        <f t="shared" ref="I22:I40" si="2">(F22/H22-1)*100</f>
        <v>-1.2197707016383896</v>
      </c>
    </row>
    <row r="23" spans="1:9" ht="18" customHeight="1">
      <c r="A23" s="92"/>
      <c r="B23" s="92" t="s">
        <v>81</v>
      </c>
      <c r="C23" s="65" t="s">
        <v>9</v>
      </c>
      <c r="D23" s="30"/>
      <c r="E23" s="30"/>
      <c r="F23" s="57">
        <v>385936</v>
      </c>
      <c r="G23" s="58">
        <f t="shared" ref="G23:G37" si="3">F23/$F$40*100</f>
        <v>54.847099016851942</v>
      </c>
      <c r="H23" s="57">
        <v>364700</v>
      </c>
      <c r="I23" s="58">
        <f t="shared" si="2"/>
        <v>5.8228681107759694</v>
      </c>
    </row>
    <row r="24" spans="1:9" ht="18" customHeight="1">
      <c r="A24" s="92"/>
      <c r="B24" s="92"/>
      <c r="C24" s="64"/>
      <c r="D24" s="30" t="s">
        <v>10</v>
      </c>
      <c r="E24" s="30"/>
      <c r="F24" s="57">
        <v>142613</v>
      </c>
      <c r="G24" s="58">
        <f t="shared" si="3"/>
        <v>20.267374207356415</v>
      </c>
      <c r="H24" s="57">
        <v>139534</v>
      </c>
      <c r="I24" s="58">
        <f t="shared" si="2"/>
        <v>2.2066306419940673</v>
      </c>
    </row>
    <row r="25" spans="1:9" ht="18" customHeight="1">
      <c r="A25" s="92"/>
      <c r="B25" s="92"/>
      <c r="C25" s="64"/>
      <c r="D25" s="30" t="s">
        <v>28</v>
      </c>
      <c r="E25" s="30"/>
      <c r="F25" s="57">
        <v>186611</v>
      </c>
      <c r="G25" s="58">
        <f t="shared" si="3"/>
        <v>26.520127675660621</v>
      </c>
      <c r="H25" s="57">
        <v>169964</v>
      </c>
      <c r="I25" s="58">
        <f t="shared" si="2"/>
        <v>9.7944270551410852</v>
      </c>
    </row>
    <row r="26" spans="1:9" ht="18" customHeight="1">
      <c r="A26" s="92"/>
      <c r="B26" s="92"/>
      <c r="C26" s="63"/>
      <c r="D26" s="30" t="s">
        <v>11</v>
      </c>
      <c r="E26" s="30"/>
      <c r="F26" s="57">
        <v>56712</v>
      </c>
      <c r="G26" s="58">
        <f t="shared" si="3"/>
        <v>8.0595971338349024</v>
      </c>
      <c r="H26" s="57">
        <v>55202</v>
      </c>
      <c r="I26" s="58">
        <f t="shared" si="2"/>
        <v>2.7354081373863304</v>
      </c>
    </row>
    <row r="27" spans="1:9" ht="18" customHeight="1">
      <c r="A27" s="92"/>
      <c r="B27" s="92"/>
      <c r="C27" s="65" t="s">
        <v>12</v>
      </c>
      <c r="D27" s="30"/>
      <c r="E27" s="30"/>
      <c r="F27" s="57">
        <v>223506</v>
      </c>
      <c r="G27" s="58">
        <f t="shared" si="3"/>
        <v>31.763441899331781</v>
      </c>
      <c r="H27" s="57">
        <v>218867</v>
      </c>
      <c r="I27" s="58">
        <f t="shared" si="2"/>
        <v>2.1195520567285131</v>
      </c>
    </row>
    <row r="28" spans="1:9" ht="18" customHeight="1">
      <c r="A28" s="92"/>
      <c r="B28" s="92"/>
      <c r="C28" s="64"/>
      <c r="D28" s="30" t="s">
        <v>13</v>
      </c>
      <c r="E28" s="30"/>
      <c r="F28" s="57">
        <v>106524</v>
      </c>
      <c r="G28" s="58">
        <f t="shared" si="3"/>
        <v>15.138604265140168</v>
      </c>
      <c r="H28" s="57">
        <v>96171</v>
      </c>
      <c r="I28" s="58">
        <f t="shared" si="2"/>
        <v>10.765199488411259</v>
      </c>
    </row>
    <row r="29" spans="1:9" ht="18" customHeight="1">
      <c r="A29" s="92"/>
      <c r="B29" s="92"/>
      <c r="C29" s="64"/>
      <c r="D29" s="30" t="s">
        <v>29</v>
      </c>
      <c r="E29" s="30"/>
      <c r="F29" s="57">
        <v>7312</v>
      </c>
      <c r="G29" s="58">
        <f t="shared" si="3"/>
        <v>1.0391411736951759</v>
      </c>
      <c r="H29" s="57">
        <v>5793</v>
      </c>
      <c r="I29" s="58">
        <f t="shared" si="2"/>
        <v>26.221301570861378</v>
      </c>
    </row>
    <row r="30" spans="1:9" ht="18" customHeight="1">
      <c r="A30" s="92"/>
      <c r="B30" s="92"/>
      <c r="C30" s="64"/>
      <c r="D30" s="30" t="s">
        <v>30</v>
      </c>
      <c r="E30" s="30"/>
      <c r="F30" s="57">
        <v>40183</v>
      </c>
      <c r="G30" s="58">
        <f t="shared" si="3"/>
        <v>5.7105866770504994</v>
      </c>
      <c r="H30" s="57">
        <v>42335</v>
      </c>
      <c r="I30" s="58">
        <f t="shared" si="2"/>
        <v>-5.0832644384079417</v>
      </c>
    </row>
    <row r="31" spans="1:9" ht="18" customHeight="1">
      <c r="A31" s="92"/>
      <c r="B31" s="92"/>
      <c r="C31" s="64"/>
      <c r="D31" s="30" t="s">
        <v>31</v>
      </c>
      <c r="E31" s="30"/>
      <c r="F31" s="57">
        <v>39665</v>
      </c>
      <c r="G31" s="58">
        <f t="shared" si="3"/>
        <v>5.6369713696142156</v>
      </c>
      <c r="H31" s="57">
        <v>39704</v>
      </c>
      <c r="I31" s="58">
        <f t="shared" si="2"/>
        <v>-9.8226878903884263E-2</v>
      </c>
    </row>
    <row r="32" spans="1:9" ht="18" customHeight="1">
      <c r="A32" s="92"/>
      <c r="B32" s="92"/>
      <c r="C32" s="64"/>
      <c r="D32" s="30" t="s">
        <v>14</v>
      </c>
      <c r="E32" s="30"/>
      <c r="F32" s="57">
        <v>1210</v>
      </c>
      <c r="G32" s="58">
        <f t="shared" si="3"/>
        <v>0.17195853667548724</v>
      </c>
      <c r="H32" s="57">
        <v>805</v>
      </c>
      <c r="I32" s="58">
        <f t="shared" si="2"/>
        <v>50.310559006211179</v>
      </c>
    </row>
    <row r="33" spans="1:9" ht="18" customHeight="1">
      <c r="A33" s="92"/>
      <c r="B33" s="92"/>
      <c r="C33" s="63"/>
      <c r="D33" s="30" t="s">
        <v>32</v>
      </c>
      <c r="E33" s="30"/>
      <c r="F33" s="57">
        <v>28409</v>
      </c>
      <c r="G33" s="58">
        <f t="shared" si="3"/>
        <v>4.0373306350528244</v>
      </c>
      <c r="H33" s="57">
        <v>33856</v>
      </c>
      <c r="I33" s="58">
        <f t="shared" si="2"/>
        <v>-16.088728733459355</v>
      </c>
    </row>
    <row r="34" spans="1:9" ht="18" customHeight="1">
      <c r="A34" s="92"/>
      <c r="B34" s="92"/>
      <c r="C34" s="65" t="s">
        <v>15</v>
      </c>
      <c r="D34" s="30"/>
      <c r="E34" s="30"/>
      <c r="F34" s="57">
        <v>94216</v>
      </c>
      <c r="G34" s="58">
        <f t="shared" si="3"/>
        <v>13.389459083816286</v>
      </c>
      <c r="H34" s="57">
        <v>128780</v>
      </c>
      <c r="I34" s="58">
        <f t="shared" si="2"/>
        <v>-26.839571362012737</v>
      </c>
    </row>
    <row r="35" spans="1:9" ht="18" customHeight="1">
      <c r="A35" s="92"/>
      <c r="B35" s="92"/>
      <c r="C35" s="64"/>
      <c r="D35" s="65" t="s">
        <v>16</v>
      </c>
      <c r="E35" s="30"/>
      <c r="F35" s="57">
        <v>94216</v>
      </c>
      <c r="G35" s="58">
        <f t="shared" si="3"/>
        <v>13.389459083816286</v>
      </c>
      <c r="H35" s="57">
        <v>128780</v>
      </c>
      <c r="I35" s="58">
        <f t="shared" si="2"/>
        <v>-26.839571362012737</v>
      </c>
    </row>
    <row r="36" spans="1:9" ht="18" customHeight="1">
      <c r="A36" s="92"/>
      <c r="B36" s="92"/>
      <c r="C36" s="64"/>
      <c r="D36" s="64"/>
      <c r="E36" s="59" t="s">
        <v>102</v>
      </c>
      <c r="F36" s="57">
        <v>41112</v>
      </c>
      <c r="G36" s="58">
        <f t="shared" si="3"/>
        <v>5.8426110411591994</v>
      </c>
      <c r="H36" s="57">
        <v>75023</v>
      </c>
      <c r="I36" s="58">
        <f>(F36/H36-1)*100</f>
        <v>-45.200805086440155</v>
      </c>
    </row>
    <row r="37" spans="1:9" ht="18" customHeight="1">
      <c r="A37" s="92"/>
      <c r="B37" s="92"/>
      <c r="C37" s="64"/>
      <c r="D37" s="63"/>
      <c r="E37" s="30" t="s">
        <v>33</v>
      </c>
      <c r="F37" s="57">
        <v>53104</v>
      </c>
      <c r="G37" s="58">
        <f t="shared" si="3"/>
        <v>7.5468480426570865</v>
      </c>
      <c r="H37" s="57">
        <v>53757</v>
      </c>
      <c r="I37" s="58">
        <f t="shared" si="2"/>
        <v>-1.2147255241177879</v>
      </c>
    </row>
    <row r="38" spans="1:9" ht="18" customHeight="1">
      <c r="A38" s="92"/>
      <c r="B38" s="92"/>
      <c r="C38" s="64"/>
      <c r="D38" s="56" t="s">
        <v>34</v>
      </c>
      <c r="E38" s="56"/>
      <c r="F38" s="57">
        <v>0</v>
      </c>
      <c r="G38" s="58">
        <f>F38/$F$40*100</f>
        <v>0</v>
      </c>
      <c r="H38" s="57">
        <v>0</v>
      </c>
      <c r="I38" s="58" t="e">
        <f t="shared" si="2"/>
        <v>#DIV/0!</v>
      </c>
    </row>
    <row r="39" spans="1:9" ht="18" customHeight="1">
      <c r="A39" s="92"/>
      <c r="B39" s="92"/>
      <c r="C39" s="63"/>
      <c r="D39" s="56" t="s">
        <v>35</v>
      </c>
      <c r="E39" s="56"/>
      <c r="F39" s="57">
        <v>0</v>
      </c>
      <c r="G39" s="58">
        <f>F39/$F$40*100</f>
        <v>0</v>
      </c>
      <c r="H39" s="57">
        <v>0</v>
      </c>
      <c r="I39" s="58" t="e">
        <f t="shared" si="2"/>
        <v>#DIV/0!</v>
      </c>
    </row>
    <row r="40" spans="1:9" ht="18" customHeight="1">
      <c r="A40" s="92"/>
      <c r="B40" s="92"/>
      <c r="C40" s="30" t="s">
        <v>17</v>
      </c>
      <c r="D40" s="30"/>
      <c r="E40" s="30"/>
      <c r="F40" s="57">
        <f>SUM(F23,F27,F34)</f>
        <v>703658</v>
      </c>
      <c r="G40" s="58">
        <f>F40/$F$40*100</f>
        <v>100</v>
      </c>
      <c r="H40" s="57">
        <f>SUM(H23,H27,H34)</f>
        <v>712347</v>
      </c>
      <c r="I40" s="58">
        <f t="shared" si="2"/>
        <v>-1.2197707016383896</v>
      </c>
    </row>
    <row r="41" spans="1:9" ht="18" customHeight="1">
      <c r="A41" s="26" t="s">
        <v>18</v>
      </c>
      <c r="B41" s="26"/>
    </row>
    <row r="42" spans="1:9" ht="18" customHeight="1">
      <c r="A42" s="27" t="s">
        <v>19</v>
      </c>
      <c r="B42" s="26"/>
    </row>
  </sheetData>
  <mergeCells count="5">
    <mergeCell ref="A1:D1"/>
    <mergeCell ref="A9:A40"/>
    <mergeCell ref="B9:B22"/>
    <mergeCell ref="B23:B40"/>
    <mergeCell ref="G6:I6"/>
  </mergeCells>
  <phoneticPr fontId="7"/>
  <printOptions horizontalCentered="1" verticalCentered="1" gridLinesSet="0"/>
  <pageMargins left="0" right="0" top="0.43307086614173229" bottom="0.19685039370078741" header="0.19685039370078741" footer="0.31496062992125984"/>
  <pageSetup paperSize="9" scale="97" orientation="portrait" useFirstPageNumber="1" r:id="rId1"/>
  <headerFooter alignWithMargins="0">
    <oddHeader>&amp;R&amp;"明朝,斜体"&amp;9指定都市－1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="94" zoomScaleNormal="100" zoomScaleSheetLayoutView="94" workbookViewId="0">
      <pane xSplit="5" ySplit="7" topLeftCell="F8" activePane="bottomRight" state="frozen"/>
      <selection activeCell="G46" sqref="G46"/>
      <selection pane="topRight" activeCell="G46" sqref="G46"/>
      <selection pane="bottomLeft" activeCell="G46" sqref="G46"/>
      <selection pane="bottomRight" activeCell="M5" sqref="M5"/>
    </sheetView>
  </sheetViews>
  <sheetFormatPr defaultColWidth="9" defaultRowHeight="13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1" width="13.6328125" style="1" customWidth="1"/>
    <col min="22" max="25" width="12" style="1" customWidth="1"/>
    <col min="26" max="16384" width="9" style="1"/>
  </cols>
  <sheetData>
    <row r="1" spans="1:25" ht="34" customHeight="1">
      <c r="A1" s="17" t="s">
        <v>0</v>
      </c>
      <c r="B1" s="13"/>
      <c r="C1" s="13"/>
      <c r="D1" s="21" t="s">
        <v>244</v>
      </c>
      <c r="E1" s="14"/>
      <c r="F1" s="14"/>
      <c r="G1" s="14"/>
    </row>
    <row r="2" spans="1:25" ht="15" customHeight="1"/>
    <row r="3" spans="1:25" ht="15" customHeight="1">
      <c r="A3" s="15" t="s">
        <v>42</v>
      </c>
      <c r="B3" s="15"/>
      <c r="C3" s="15"/>
      <c r="D3" s="15"/>
    </row>
    <row r="4" spans="1:25" ht="15" customHeight="1">
      <c r="A4" s="15"/>
      <c r="B4" s="15"/>
      <c r="C4" s="15"/>
      <c r="D4" s="15"/>
    </row>
    <row r="5" spans="1:25" ht="16" customHeight="1">
      <c r="A5" s="12" t="s">
        <v>235</v>
      </c>
      <c r="B5" s="12"/>
      <c r="C5" s="12"/>
      <c r="D5" s="12"/>
      <c r="K5" s="16"/>
      <c r="O5" s="16" t="s">
        <v>43</v>
      </c>
    </row>
    <row r="6" spans="1:25" ht="16" customHeight="1">
      <c r="A6" s="102" t="s">
        <v>44</v>
      </c>
      <c r="B6" s="101"/>
      <c r="C6" s="101"/>
      <c r="D6" s="101"/>
      <c r="E6" s="101"/>
      <c r="F6" s="95" t="s">
        <v>245</v>
      </c>
      <c r="G6" s="95"/>
      <c r="H6" s="95" t="s">
        <v>246</v>
      </c>
      <c r="I6" s="95"/>
      <c r="J6" s="95" t="s">
        <v>247</v>
      </c>
      <c r="K6" s="95"/>
      <c r="L6" s="95"/>
      <c r="M6" s="95"/>
      <c r="N6" s="95"/>
      <c r="O6" s="95"/>
    </row>
    <row r="7" spans="1:25" ht="16" customHeight="1">
      <c r="A7" s="101"/>
      <c r="B7" s="101"/>
      <c r="C7" s="101"/>
      <c r="D7" s="101"/>
      <c r="E7" s="101"/>
      <c r="F7" s="54" t="s">
        <v>236</v>
      </c>
      <c r="G7" s="54" t="s">
        <v>231</v>
      </c>
      <c r="H7" s="54" t="s">
        <v>236</v>
      </c>
      <c r="I7" s="54" t="s">
        <v>231</v>
      </c>
      <c r="J7" s="54" t="s">
        <v>236</v>
      </c>
      <c r="K7" s="54" t="s">
        <v>231</v>
      </c>
      <c r="L7" s="54" t="s">
        <v>236</v>
      </c>
      <c r="M7" s="54" t="s">
        <v>231</v>
      </c>
      <c r="N7" s="54" t="s">
        <v>236</v>
      </c>
      <c r="O7" s="54" t="s">
        <v>231</v>
      </c>
    </row>
    <row r="8" spans="1:25" ht="16" customHeight="1">
      <c r="A8" s="99" t="s">
        <v>83</v>
      </c>
      <c r="B8" s="62" t="s">
        <v>45</v>
      </c>
      <c r="C8" s="56"/>
      <c r="D8" s="56"/>
      <c r="E8" s="66" t="s">
        <v>36</v>
      </c>
      <c r="F8" s="67">
        <v>33460</v>
      </c>
      <c r="G8" s="67">
        <v>33457</v>
      </c>
      <c r="H8" s="67">
        <v>25866</v>
      </c>
      <c r="I8" s="67">
        <v>25858</v>
      </c>
      <c r="J8" s="67">
        <v>26638</v>
      </c>
      <c r="K8" s="67">
        <v>26438</v>
      </c>
      <c r="L8" s="67"/>
      <c r="M8" s="67"/>
      <c r="N8" s="67"/>
      <c r="O8" s="67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6" customHeight="1">
      <c r="A9" s="99"/>
      <c r="B9" s="64"/>
      <c r="C9" s="56" t="s">
        <v>46</v>
      </c>
      <c r="D9" s="56"/>
      <c r="E9" s="66" t="s">
        <v>37</v>
      </c>
      <c r="F9" s="67">
        <v>33447</v>
      </c>
      <c r="G9" s="67">
        <v>33442</v>
      </c>
      <c r="H9" s="67">
        <v>25866</v>
      </c>
      <c r="I9" s="67">
        <v>25858</v>
      </c>
      <c r="J9" s="67">
        <v>26638</v>
      </c>
      <c r="K9" s="67">
        <v>26438</v>
      </c>
      <c r="L9" s="67"/>
      <c r="M9" s="67"/>
      <c r="N9" s="67"/>
      <c r="O9" s="67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6" customHeight="1">
      <c r="A10" s="99"/>
      <c r="B10" s="63"/>
      <c r="C10" s="56" t="s">
        <v>47</v>
      </c>
      <c r="D10" s="56"/>
      <c r="E10" s="66" t="s">
        <v>38</v>
      </c>
      <c r="F10" s="67">
        <v>13</v>
      </c>
      <c r="G10" s="67">
        <v>15</v>
      </c>
      <c r="H10" s="67">
        <v>0</v>
      </c>
      <c r="I10" s="67">
        <v>0</v>
      </c>
      <c r="J10" s="68">
        <v>0</v>
      </c>
      <c r="K10" s="68">
        <v>0</v>
      </c>
      <c r="L10" s="67"/>
      <c r="M10" s="67"/>
      <c r="N10" s="67"/>
      <c r="O10" s="67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6" customHeight="1">
      <c r="A11" s="99"/>
      <c r="B11" s="62" t="s">
        <v>48</v>
      </c>
      <c r="C11" s="56"/>
      <c r="D11" s="56"/>
      <c r="E11" s="66" t="s">
        <v>39</v>
      </c>
      <c r="F11" s="67">
        <v>29947</v>
      </c>
      <c r="G11" s="67">
        <v>29547</v>
      </c>
      <c r="H11" s="67">
        <v>28750</v>
      </c>
      <c r="I11" s="67">
        <v>29893</v>
      </c>
      <c r="J11" s="67">
        <v>25638</v>
      </c>
      <c r="K11" s="67">
        <v>25307</v>
      </c>
      <c r="L11" s="67"/>
      <c r="M11" s="67"/>
      <c r="N11" s="67"/>
      <c r="O11" s="67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6" customHeight="1">
      <c r="A12" s="99"/>
      <c r="B12" s="64"/>
      <c r="C12" s="56" t="s">
        <v>49</v>
      </c>
      <c r="D12" s="56"/>
      <c r="E12" s="66" t="s">
        <v>40</v>
      </c>
      <c r="F12" s="67">
        <v>29946</v>
      </c>
      <c r="G12" s="67">
        <v>29545</v>
      </c>
      <c r="H12" s="67">
        <v>28750</v>
      </c>
      <c r="I12" s="67">
        <v>29893</v>
      </c>
      <c r="J12" s="67">
        <v>25638</v>
      </c>
      <c r="K12" s="67">
        <v>25307</v>
      </c>
      <c r="L12" s="67"/>
      <c r="M12" s="67"/>
      <c r="N12" s="67"/>
      <c r="O12" s="67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6" customHeight="1">
      <c r="A13" s="99"/>
      <c r="B13" s="63"/>
      <c r="C13" s="56" t="s">
        <v>50</v>
      </c>
      <c r="D13" s="56"/>
      <c r="E13" s="66" t="s">
        <v>41</v>
      </c>
      <c r="F13" s="67">
        <v>1</v>
      </c>
      <c r="G13" s="67">
        <v>2</v>
      </c>
      <c r="H13" s="68">
        <v>0</v>
      </c>
      <c r="I13" s="68">
        <v>0</v>
      </c>
      <c r="J13" s="68">
        <v>0</v>
      </c>
      <c r="K13" s="68">
        <v>0</v>
      </c>
      <c r="L13" s="67"/>
      <c r="M13" s="67"/>
      <c r="N13" s="67"/>
      <c r="O13" s="67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6" customHeight="1">
      <c r="A14" s="99"/>
      <c r="B14" s="56" t="s">
        <v>51</v>
      </c>
      <c r="C14" s="56"/>
      <c r="D14" s="56"/>
      <c r="E14" s="66" t="s">
        <v>87</v>
      </c>
      <c r="F14" s="67">
        <f>F9-F12</f>
        <v>3501</v>
      </c>
      <c r="G14" s="67">
        <f t="shared" ref="G14:O14" si="0">G9-G12</f>
        <v>3897</v>
      </c>
      <c r="H14" s="67">
        <f t="shared" si="0"/>
        <v>-2884</v>
      </c>
      <c r="I14" s="67">
        <f t="shared" si="0"/>
        <v>-4035</v>
      </c>
      <c r="J14" s="67">
        <f t="shared" si="0"/>
        <v>1000</v>
      </c>
      <c r="K14" s="67">
        <f t="shared" si="0"/>
        <v>1131</v>
      </c>
      <c r="L14" s="67">
        <f t="shared" si="0"/>
        <v>0</v>
      </c>
      <c r="M14" s="67">
        <f t="shared" si="0"/>
        <v>0</v>
      </c>
      <c r="N14" s="67">
        <f t="shared" si="0"/>
        <v>0</v>
      </c>
      <c r="O14" s="67">
        <f t="shared" si="0"/>
        <v>0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6" customHeight="1">
      <c r="A15" s="99"/>
      <c r="B15" s="56" t="s">
        <v>52</v>
      </c>
      <c r="C15" s="56"/>
      <c r="D15" s="56"/>
      <c r="E15" s="66" t="s">
        <v>88</v>
      </c>
      <c r="F15" s="67">
        <f>F10-F13</f>
        <v>12</v>
      </c>
      <c r="G15" s="67">
        <f t="shared" ref="G15:O15" si="1">G10-G13</f>
        <v>13</v>
      </c>
      <c r="H15" s="67">
        <f t="shared" si="1"/>
        <v>0</v>
      </c>
      <c r="I15" s="67">
        <f t="shared" si="1"/>
        <v>0</v>
      </c>
      <c r="J15" s="67">
        <f t="shared" si="1"/>
        <v>0</v>
      </c>
      <c r="K15" s="67">
        <f t="shared" si="1"/>
        <v>0</v>
      </c>
      <c r="L15" s="67">
        <f t="shared" si="1"/>
        <v>0</v>
      </c>
      <c r="M15" s="67">
        <f t="shared" si="1"/>
        <v>0</v>
      </c>
      <c r="N15" s="67">
        <f t="shared" si="1"/>
        <v>0</v>
      </c>
      <c r="O15" s="67">
        <f t="shared" si="1"/>
        <v>0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6" customHeight="1">
      <c r="A16" s="99"/>
      <c r="B16" s="56" t="s">
        <v>53</v>
      </c>
      <c r="C16" s="56"/>
      <c r="D16" s="56"/>
      <c r="E16" s="66" t="s">
        <v>89</v>
      </c>
      <c r="F16" s="67">
        <f>F8-F11</f>
        <v>3513</v>
      </c>
      <c r="G16" s="67">
        <f t="shared" ref="G16:O16" si="2">G8-G11</f>
        <v>3910</v>
      </c>
      <c r="H16" s="67">
        <f t="shared" si="2"/>
        <v>-2884</v>
      </c>
      <c r="I16" s="67">
        <f t="shared" si="2"/>
        <v>-4035</v>
      </c>
      <c r="J16" s="67">
        <f t="shared" si="2"/>
        <v>1000</v>
      </c>
      <c r="K16" s="67">
        <f t="shared" si="2"/>
        <v>1131</v>
      </c>
      <c r="L16" s="67">
        <f t="shared" si="2"/>
        <v>0</v>
      </c>
      <c r="M16" s="67">
        <f t="shared" si="2"/>
        <v>0</v>
      </c>
      <c r="N16" s="67">
        <f t="shared" si="2"/>
        <v>0</v>
      </c>
      <c r="O16" s="67">
        <f t="shared" si="2"/>
        <v>0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16" customHeight="1">
      <c r="A17" s="99"/>
      <c r="B17" s="56" t="s">
        <v>54</v>
      </c>
      <c r="C17" s="56"/>
      <c r="D17" s="56"/>
      <c r="E17" s="54"/>
      <c r="F17" s="67"/>
      <c r="G17" s="67"/>
      <c r="H17" s="68"/>
      <c r="I17" s="68"/>
      <c r="J17" s="67"/>
      <c r="K17" s="67"/>
      <c r="L17" s="67"/>
      <c r="M17" s="67"/>
      <c r="N17" s="68"/>
      <c r="O17" s="69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16" customHeight="1">
      <c r="A18" s="99"/>
      <c r="B18" s="56" t="s">
        <v>55</v>
      </c>
      <c r="C18" s="56"/>
      <c r="D18" s="56"/>
      <c r="E18" s="54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6" customHeight="1">
      <c r="A19" s="99" t="s">
        <v>84</v>
      </c>
      <c r="B19" s="62" t="s">
        <v>56</v>
      </c>
      <c r="C19" s="56"/>
      <c r="D19" s="56"/>
      <c r="E19" s="66"/>
      <c r="F19" s="67">
        <v>9102</v>
      </c>
      <c r="G19" s="67">
        <v>7535</v>
      </c>
      <c r="H19" s="67">
        <v>968</v>
      </c>
      <c r="I19" s="67">
        <v>1270</v>
      </c>
      <c r="J19" s="67">
        <v>12136</v>
      </c>
      <c r="K19" s="67">
        <v>12287</v>
      </c>
      <c r="L19" s="67"/>
      <c r="M19" s="67"/>
      <c r="N19" s="67"/>
      <c r="O19" s="67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6" customHeight="1">
      <c r="A20" s="99"/>
      <c r="B20" s="63"/>
      <c r="C20" s="56" t="s">
        <v>57</v>
      </c>
      <c r="D20" s="56"/>
      <c r="E20" s="66"/>
      <c r="F20" s="67">
        <v>8844</v>
      </c>
      <c r="G20" s="67">
        <v>7155</v>
      </c>
      <c r="H20" s="67">
        <v>200</v>
      </c>
      <c r="I20" s="67">
        <v>285</v>
      </c>
      <c r="J20" s="67">
        <v>10922</v>
      </c>
      <c r="K20" s="68">
        <v>11069</v>
      </c>
      <c r="L20" s="67"/>
      <c r="M20" s="67"/>
      <c r="N20" s="67"/>
      <c r="O20" s="67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6" customHeight="1">
      <c r="A21" s="99"/>
      <c r="B21" s="56" t="s">
        <v>58</v>
      </c>
      <c r="C21" s="56"/>
      <c r="D21" s="56"/>
      <c r="E21" s="66" t="s">
        <v>90</v>
      </c>
      <c r="F21" s="67">
        <v>9102</v>
      </c>
      <c r="G21" s="67">
        <v>7535</v>
      </c>
      <c r="H21" s="67">
        <v>968</v>
      </c>
      <c r="I21" s="67">
        <v>1270</v>
      </c>
      <c r="J21" s="67">
        <v>12136</v>
      </c>
      <c r="K21" s="67">
        <v>12287</v>
      </c>
      <c r="L21" s="67"/>
      <c r="M21" s="67"/>
      <c r="N21" s="67"/>
      <c r="O21" s="67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16" customHeight="1">
      <c r="A22" s="99"/>
      <c r="B22" s="62" t="s">
        <v>59</v>
      </c>
      <c r="C22" s="56"/>
      <c r="D22" s="56"/>
      <c r="E22" s="66" t="s">
        <v>91</v>
      </c>
      <c r="F22" s="67">
        <v>20517</v>
      </c>
      <c r="G22" s="67">
        <v>21753</v>
      </c>
      <c r="H22" s="67">
        <v>1810</v>
      </c>
      <c r="I22" s="67">
        <v>2939</v>
      </c>
      <c r="J22" s="67">
        <v>23896</v>
      </c>
      <c r="K22" s="67">
        <v>24730</v>
      </c>
      <c r="L22" s="67"/>
      <c r="M22" s="67"/>
      <c r="N22" s="67"/>
      <c r="O22" s="67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6" customHeight="1">
      <c r="A23" s="99"/>
      <c r="B23" s="63" t="s">
        <v>60</v>
      </c>
      <c r="C23" s="56" t="s">
        <v>61</v>
      </c>
      <c r="D23" s="56"/>
      <c r="E23" s="66"/>
      <c r="F23" s="67">
        <v>3815</v>
      </c>
      <c r="G23" s="67">
        <v>4049</v>
      </c>
      <c r="H23" s="67">
        <v>1522</v>
      </c>
      <c r="I23" s="67">
        <v>1956</v>
      </c>
      <c r="J23" s="67">
        <v>10973</v>
      </c>
      <c r="K23" s="67">
        <v>11348</v>
      </c>
      <c r="L23" s="67"/>
      <c r="M23" s="67"/>
      <c r="N23" s="67"/>
      <c r="O23" s="67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16" customHeight="1">
      <c r="A24" s="99"/>
      <c r="B24" s="56" t="s">
        <v>92</v>
      </c>
      <c r="C24" s="56"/>
      <c r="D24" s="56"/>
      <c r="E24" s="66" t="s">
        <v>93</v>
      </c>
      <c r="F24" s="67">
        <f>F21-F22</f>
        <v>-11415</v>
      </c>
      <c r="G24" s="67">
        <f t="shared" ref="G24:O24" si="3">G21-G22</f>
        <v>-14218</v>
      </c>
      <c r="H24" s="67">
        <f t="shared" si="3"/>
        <v>-842</v>
      </c>
      <c r="I24" s="67">
        <f t="shared" si="3"/>
        <v>-1669</v>
      </c>
      <c r="J24" s="67">
        <f t="shared" si="3"/>
        <v>-11760</v>
      </c>
      <c r="K24" s="67">
        <f t="shared" si="3"/>
        <v>-12443</v>
      </c>
      <c r="L24" s="67">
        <f t="shared" si="3"/>
        <v>0</v>
      </c>
      <c r="M24" s="67">
        <f t="shared" si="3"/>
        <v>0</v>
      </c>
      <c r="N24" s="67">
        <f t="shared" si="3"/>
        <v>0</v>
      </c>
      <c r="O24" s="67">
        <f t="shared" si="3"/>
        <v>0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16" customHeight="1">
      <c r="A25" s="99"/>
      <c r="B25" s="62" t="s">
        <v>62</v>
      </c>
      <c r="C25" s="62"/>
      <c r="D25" s="62"/>
      <c r="E25" s="103" t="s">
        <v>94</v>
      </c>
      <c r="F25" s="97">
        <v>11415</v>
      </c>
      <c r="G25" s="97">
        <v>14218</v>
      </c>
      <c r="H25" s="97">
        <v>842</v>
      </c>
      <c r="I25" s="97">
        <v>1669</v>
      </c>
      <c r="J25" s="97">
        <v>11760</v>
      </c>
      <c r="K25" s="97">
        <v>12443</v>
      </c>
      <c r="L25" s="97"/>
      <c r="M25" s="97"/>
      <c r="N25" s="97"/>
      <c r="O25" s="97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16" customHeight="1">
      <c r="A26" s="99"/>
      <c r="B26" s="83" t="s">
        <v>63</v>
      </c>
      <c r="C26" s="83"/>
      <c r="D26" s="83"/>
      <c r="E26" s="104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6" customHeight="1">
      <c r="A27" s="99"/>
      <c r="B27" s="56" t="s">
        <v>95</v>
      </c>
      <c r="C27" s="56"/>
      <c r="D27" s="56"/>
      <c r="E27" s="66" t="s">
        <v>96</v>
      </c>
      <c r="F27" s="67">
        <f>F24+F25</f>
        <v>0</v>
      </c>
      <c r="G27" s="67">
        <f t="shared" ref="G27:O27" si="4">G24+G25</f>
        <v>0</v>
      </c>
      <c r="H27" s="67">
        <f t="shared" si="4"/>
        <v>0</v>
      </c>
      <c r="I27" s="67">
        <f t="shared" si="4"/>
        <v>0</v>
      </c>
      <c r="J27" s="67">
        <f t="shared" si="4"/>
        <v>0</v>
      </c>
      <c r="K27" s="67">
        <f t="shared" si="4"/>
        <v>0</v>
      </c>
      <c r="L27" s="67">
        <f t="shared" si="4"/>
        <v>0</v>
      </c>
      <c r="M27" s="67">
        <f t="shared" si="4"/>
        <v>0</v>
      </c>
      <c r="N27" s="67">
        <f t="shared" si="4"/>
        <v>0</v>
      </c>
      <c r="O27" s="67">
        <f t="shared" si="4"/>
        <v>0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6" customHeight="1">
      <c r="A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6" customHeight="1">
      <c r="A29" s="12"/>
      <c r="F29" s="18"/>
      <c r="G29" s="18"/>
      <c r="H29" s="18"/>
      <c r="I29" s="18"/>
      <c r="J29" s="19"/>
      <c r="K29" s="19"/>
      <c r="L29" s="18"/>
      <c r="M29" s="18"/>
      <c r="N29" s="18"/>
      <c r="O29" s="19" t="s">
        <v>100</v>
      </c>
      <c r="P29" s="18"/>
      <c r="Q29" s="18"/>
      <c r="R29" s="18"/>
      <c r="S29" s="18"/>
      <c r="T29" s="18"/>
      <c r="U29" s="18"/>
      <c r="V29" s="18"/>
      <c r="W29" s="18"/>
      <c r="X29" s="18"/>
      <c r="Y29" s="19"/>
    </row>
    <row r="30" spans="1:25" ht="16" customHeight="1">
      <c r="A30" s="101" t="s">
        <v>64</v>
      </c>
      <c r="B30" s="101"/>
      <c r="C30" s="101"/>
      <c r="D30" s="101"/>
      <c r="E30" s="101"/>
      <c r="F30" s="96" t="s">
        <v>248</v>
      </c>
      <c r="G30" s="96"/>
      <c r="H30" s="96" t="s">
        <v>249</v>
      </c>
      <c r="I30" s="96"/>
      <c r="J30" s="96" t="s">
        <v>250</v>
      </c>
      <c r="K30" s="96"/>
      <c r="L30" s="96" t="s">
        <v>251</v>
      </c>
      <c r="M30" s="96"/>
      <c r="N30" s="96"/>
      <c r="O30" s="96"/>
      <c r="P30" s="25"/>
      <c r="Q30" s="18"/>
      <c r="R30" s="25"/>
      <c r="S30" s="18"/>
      <c r="T30" s="25"/>
      <c r="U30" s="18"/>
      <c r="V30" s="25"/>
      <c r="W30" s="18"/>
      <c r="X30" s="25"/>
      <c r="Y30" s="18"/>
    </row>
    <row r="31" spans="1:25" ht="16" customHeight="1">
      <c r="A31" s="101"/>
      <c r="B31" s="101"/>
      <c r="C31" s="101"/>
      <c r="D31" s="101"/>
      <c r="E31" s="101"/>
      <c r="F31" s="54" t="s">
        <v>236</v>
      </c>
      <c r="G31" s="54" t="s">
        <v>231</v>
      </c>
      <c r="H31" s="54" t="s">
        <v>236</v>
      </c>
      <c r="I31" s="54" t="s">
        <v>231</v>
      </c>
      <c r="J31" s="54" t="s">
        <v>236</v>
      </c>
      <c r="K31" s="54" t="s">
        <v>231</v>
      </c>
      <c r="L31" s="54" t="s">
        <v>236</v>
      </c>
      <c r="M31" s="54" t="s">
        <v>231</v>
      </c>
      <c r="N31" s="54" t="s">
        <v>236</v>
      </c>
      <c r="O31" s="54" t="s">
        <v>231</v>
      </c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spans="1:25" ht="16" customHeight="1">
      <c r="A32" s="99" t="s">
        <v>85</v>
      </c>
      <c r="B32" s="62" t="s">
        <v>45</v>
      </c>
      <c r="C32" s="56"/>
      <c r="D32" s="56"/>
      <c r="E32" s="66" t="s">
        <v>36</v>
      </c>
      <c r="F32" s="67">
        <v>44</v>
      </c>
      <c r="G32" s="67">
        <v>40</v>
      </c>
      <c r="H32" s="67">
        <v>313</v>
      </c>
      <c r="I32" s="67">
        <v>312</v>
      </c>
      <c r="J32" s="67">
        <v>153</v>
      </c>
      <c r="K32" s="67">
        <v>173</v>
      </c>
      <c r="L32" s="67">
        <v>0</v>
      </c>
      <c r="M32" s="67">
        <v>206</v>
      </c>
      <c r="N32" s="67"/>
      <c r="O32" s="67"/>
      <c r="P32" s="22"/>
      <c r="Q32" s="22"/>
      <c r="R32" s="22"/>
      <c r="S32" s="22"/>
      <c r="T32" s="24"/>
      <c r="U32" s="24"/>
      <c r="V32" s="22"/>
      <c r="W32" s="22"/>
      <c r="X32" s="24"/>
      <c r="Y32" s="24"/>
    </row>
    <row r="33" spans="1:25" ht="16" customHeight="1">
      <c r="A33" s="105"/>
      <c r="B33" s="64"/>
      <c r="C33" s="62" t="s">
        <v>65</v>
      </c>
      <c r="D33" s="56"/>
      <c r="E33" s="66"/>
      <c r="F33" s="67">
        <v>3</v>
      </c>
      <c r="G33" s="67">
        <v>5</v>
      </c>
      <c r="H33" s="67">
        <v>110</v>
      </c>
      <c r="I33" s="67">
        <v>109</v>
      </c>
      <c r="J33" s="67">
        <v>47</v>
      </c>
      <c r="K33" s="67">
        <v>48</v>
      </c>
      <c r="L33" s="67">
        <v>0</v>
      </c>
      <c r="M33" s="67">
        <v>0</v>
      </c>
      <c r="N33" s="67"/>
      <c r="O33" s="67"/>
      <c r="P33" s="22"/>
      <c r="Q33" s="22"/>
      <c r="R33" s="22"/>
      <c r="S33" s="22"/>
      <c r="T33" s="24"/>
      <c r="U33" s="24"/>
      <c r="V33" s="22"/>
      <c r="W33" s="22"/>
      <c r="X33" s="24"/>
      <c r="Y33" s="24"/>
    </row>
    <row r="34" spans="1:25" ht="16" customHeight="1">
      <c r="A34" s="105"/>
      <c r="B34" s="64"/>
      <c r="C34" s="63"/>
      <c r="D34" s="56" t="s">
        <v>66</v>
      </c>
      <c r="E34" s="66"/>
      <c r="F34" s="67">
        <v>0</v>
      </c>
      <c r="G34" s="67">
        <v>0</v>
      </c>
      <c r="H34" s="67">
        <v>100</v>
      </c>
      <c r="I34" s="67">
        <v>100</v>
      </c>
      <c r="J34" s="67">
        <v>18</v>
      </c>
      <c r="K34" s="67">
        <v>18</v>
      </c>
      <c r="L34" s="67">
        <v>0</v>
      </c>
      <c r="M34" s="67">
        <v>0</v>
      </c>
      <c r="N34" s="67"/>
      <c r="O34" s="67"/>
      <c r="P34" s="22"/>
      <c r="Q34" s="22"/>
      <c r="R34" s="22"/>
      <c r="S34" s="22"/>
      <c r="T34" s="24"/>
      <c r="U34" s="24"/>
      <c r="V34" s="22"/>
      <c r="W34" s="22"/>
      <c r="X34" s="24"/>
      <c r="Y34" s="24"/>
    </row>
    <row r="35" spans="1:25" ht="16" customHeight="1">
      <c r="A35" s="105"/>
      <c r="B35" s="63"/>
      <c r="C35" s="56" t="s">
        <v>67</v>
      </c>
      <c r="D35" s="56"/>
      <c r="E35" s="66"/>
      <c r="F35" s="67">
        <v>41</v>
      </c>
      <c r="G35" s="67">
        <v>35</v>
      </c>
      <c r="H35" s="67">
        <v>203</v>
      </c>
      <c r="I35" s="67">
        <v>203</v>
      </c>
      <c r="J35" s="69">
        <v>106</v>
      </c>
      <c r="K35" s="69">
        <v>125</v>
      </c>
      <c r="L35" s="67">
        <v>0</v>
      </c>
      <c r="M35" s="67">
        <v>206</v>
      </c>
      <c r="N35" s="67"/>
      <c r="O35" s="67"/>
      <c r="P35" s="22"/>
      <c r="Q35" s="22"/>
      <c r="R35" s="22"/>
      <c r="S35" s="22"/>
      <c r="T35" s="24"/>
      <c r="U35" s="24"/>
      <c r="V35" s="22"/>
      <c r="W35" s="22"/>
      <c r="X35" s="24"/>
      <c r="Y35" s="24"/>
    </row>
    <row r="36" spans="1:25" ht="16" customHeight="1">
      <c r="A36" s="105"/>
      <c r="B36" s="62" t="s">
        <v>48</v>
      </c>
      <c r="C36" s="56"/>
      <c r="D36" s="56"/>
      <c r="E36" s="66" t="s">
        <v>37</v>
      </c>
      <c r="F36" s="67">
        <v>44</v>
      </c>
      <c r="G36" s="67">
        <v>40</v>
      </c>
      <c r="H36" s="67">
        <v>313</v>
      </c>
      <c r="I36" s="67">
        <v>312</v>
      </c>
      <c r="J36" s="67">
        <v>153</v>
      </c>
      <c r="K36" s="67">
        <v>173</v>
      </c>
      <c r="L36" s="67">
        <v>0</v>
      </c>
      <c r="M36" s="67">
        <v>206</v>
      </c>
      <c r="N36" s="67"/>
      <c r="O36" s="67"/>
      <c r="P36" s="22"/>
      <c r="Q36" s="22"/>
      <c r="R36" s="22"/>
      <c r="S36" s="22"/>
      <c r="T36" s="22"/>
      <c r="U36" s="22"/>
      <c r="V36" s="22"/>
      <c r="W36" s="22"/>
      <c r="X36" s="24"/>
      <c r="Y36" s="24"/>
    </row>
    <row r="37" spans="1:25" ht="16" customHeight="1">
      <c r="A37" s="105"/>
      <c r="B37" s="64"/>
      <c r="C37" s="56" t="s">
        <v>68</v>
      </c>
      <c r="D37" s="56"/>
      <c r="E37" s="66"/>
      <c r="F37" s="67">
        <v>40</v>
      </c>
      <c r="G37" s="67">
        <v>37</v>
      </c>
      <c r="H37" s="67">
        <v>313</v>
      </c>
      <c r="I37" s="67">
        <v>312</v>
      </c>
      <c r="J37" s="67">
        <v>152</v>
      </c>
      <c r="K37" s="67">
        <v>171</v>
      </c>
      <c r="L37" s="67">
        <v>0</v>
      </c>
      <c r="M37" s="67">
        <v>206</v>
      </c>
      <c r="N37" s="67"/>
      <c r="O37" s="67"/>
      <c r="P37" s="22"/>
      <c r="Q37" s="22"/>
      <c r="R37" s="22"/>
      <c r="S37" s="22"/>
      <c r="T37" s="22"/>
      <c r="U37" s="22"/>
      <c r="V37" s="22"/>
      <c r="W37" s="22"/>
      <c r="X37" s="24"/>
      <c r="Y37" s="24"/>
    </row>
    <row r="38" spans="1:25" ht="16" customHeight="1">
      <c r="A38" s="105"/>
      <c r="B38" s="63"/>
      <c r="C38" s="56" t="s">
        <v>69</v>
      </c>
      <c r="D38" s="56"/>
      <c r="E38" s="66"/>
      <c r="F38" s="67">
        <v>4</v>
      </c>
      <c r="G38" s="67">
        <v>3</v>
      </c>
      <c r="H38" s="67">
        <v>0</v>
      </c>
      <c r="I38" s="67">
        <v>0</v>
      </c>
      <c r="J38" s="67">
        <v>1</v>
      </c>
      <c r="K38" s="69">
        <v>2</v>
      </c>
      <c r="L38" s="67">
        <v>0</v>
      </c>
      <c r="M38" s="67">
        <v>0</v>
      </c>
      <c r="N38" s="67"/>
      <c r="O38" s="67"/>
      <c r="P38" s="22"/>
      <c r="Q38" s="22"/>
      <c r="R38" s="24"/>
      <c r="S38" s="24"/>
      <c r="T38" s="22"/>
      <c r="U38" s="22"/>
      <c r="V38" s="22"/>
      <c r="W38" s="22"/>
      <c r="X38" s="24"/>
      <c r="Y38" s="24"/>
    </row>
    <row r="39" spans="1:25" ht="16" customHeight="1">
      <c r="A39" s="105"/>
      <c r="B39" s="30" t="s">
        <v>70</v>
      </c>
      <c r="C39" s="30"/>
      <c r="D39" s="30"/>
      <c r="E39" s="66" t="s">
        <v>97</v>
      </c>
      <c r="F39" s="67">
        <f t="shared" ref="F39" si="5">F32-F36</f>
        <v>0</v>
      </c>
      <c r="G39" s="67">
        <f t="shared" ref="G39:O39" si="6">G32-G36</f>
        <v>0</v>
      </c>
      <c r="H39" s="67">
        <f t="shared" si="6"/>
        <v>0</v>
      </c>
      <c r="I39" s="67">
        <f t="shared" si="6"/>
        <v>0</v>
      </c>
      <c r="J39" s="67">
        <f t="shared" si="6"/>
        <v>0</v>
      </c>
      <c r="K39" s="67">
        <f t="shared" si="6"/>
        <v>0</v>
      </c>
      <c r="L39" s="67">
        <f t="shared" si="6"/>
        <v>0</v>
      </c>
      <c r="M39" s="67">
        <f t="shared" si="6"/>
        <v>0</v>
      </c>
      <c r="N39" s="67">
        <f t="shared" si="6"/>
        <v>0</v>
      </c>
      <c r="O39" s="67">
        <f t="shared" si="6"/>
        <v>0</v>
      </c>
      <c r="P39" s="22"/>
      <c r="Q39" s="22"/>
      <c r="R39" s="22"/>
      <c r="S39" s="22"/>
      <c r="T39" s="22"/>
      <c r="U39" s="22"/>
      <c r="V39" s="22"/>
      <c r="W39" s="22"/>
      <c r="X39" s="24"/>
      <c r="Y39" s="24"/>
    </row>
    <row r="40" spans="1:25" ht="16" customHeight="1">
      <c r="A40" s="99" t="s">
        <v>86</v>
      </c>
      <c r="B40" s="62" t="s">
        <v>71</v>
      </c>
      <c r="C40" s="56"/>
      <c r="D40" s="56"/>
      <c r="E40" s="66" t="s">
        <v>39</v>
      </c>
      <c r="F40" s="67">
        <v>924</v>
      </c>
      <c r="G40" s="67">
        <v>1100</v>
      </c>
      <c r="H40" s="67">
        <v>5</v>
      </c>
      <c r="I40" s="67">
        <v>21</v>
      </c>
      <c r="J40" s="67">
        <v>148</v>
      </c>
      <c r="K40" s="67">
        <v>101</v>
      </c>
      <c r="L40" s="67">
        <v>0</v>
      </c>
      <c r="M40" s="67">
        <v>0</v>
      </c>
      <c r="N40" s="67"/>
      <c r="O40" s="67"/>
      <c r="P40" s="22"/>
      <c r="Q40" s="22"/>
      <c r="R40" s="22"/>
      <c r="S40" s="22"/>
      <c r="T40" s="24"/>
      <c r="U40" s="24"/>
      <c r="V40" s="24"/>
      <c r="W40" s="24"/>
      <c r="X40" s="22"/>
      <c r="Y40" s="22"/>
    </row>
    <row r="41" spans="1:25" ht="16" customHeight="1">
      <c r="A41" s="100"/>
      <c r="B41" s="63"/>
      <c r="C41" s="56" t="s">
        <v>72</v>
      </c>
      <c r="D41" s="56"/>
      <c r="E41" s="66"/>
      <c r="F41" s="69">
        <v>53</v>
      </c>
      <c r="G41" s="69">
        <v>160</v>
      </c>
      <c r="H41" s="69">
        <v>0</v>
      </c>
      <c r="I41" s="69">
        <v>16</v>
      </c>
      <c r="J41" s="67">
        <v>42</v>
      </c>
      <c r="K41" s="67">
        <v>22</v>
      </c>
      <c r="L41" s="67">
        <v>0</v>
      </c>
      <c r="M41" s="67">
        <v>0</v>
      </c>
      <c r="N41" s="67"/>
      <c r="O41" s="67"/>
      <c r="P41" s="24"/>
      <c r="Q41" s="24"/>
      <c r="R41" s="24"/>
      <c r="S41" s="24"/>
      <c r="T41" s="24"/>
      <c r="U41" s="24"/>
      <c r="V41" s="24"/>
      <c r="W41" s="24"/>
      <c r="X41" s="22"/>
      <c r="Y41" s="22"/>
    </row>
    <row r="42" spans="1:25" ht="16" customHeight="1">
      <c r="A42" s="100"/>
      <c r="B42" s="62" t="s">
        <v>59</v>
      </c>
      <c r="C42" s="56"/>
      <c r="D42" s="56"/>
      <c r="E42" s="66" t="s">
        <v>40</v>
      </c>
      <c r="F42" s="67">
        <v>924</v>
      </c>
      <c r="G42" s="67">
        <v>1100</v>
      </c>
      <c r="H42" s="67">
        <v>5</v>
      </c>
      <c r="I42" s="67">
        <v>21</v>
      </c>
      <c r="J42" s="67">
        <v>148</v>
      </c>
      <c r="K42" s="67">
        <v>101</v>
      </c>
      <c r="L42" s="67">
        <v>0</v>
      </c>
      <c r="M42" s="67">
        <v>0</v>
      </c>
      <c r="N42" s="67"/>
      <c r="O42" s="67"/>
      <c r="P42" s="22"/>
      <c r="Q42" s="22"/>
      <c r="R42" s="22"/>
      <c r="S42" s="22"/>
      <c r="T42" s="24"/>
      <c r="U42" s="24"/>
      <c r="V42" s="22"/>
      <c r="W42" s="22"/>
      <c r="X42" s="22"/>
      <c r="Y42" s="22"/>
    </row>
    <row r="43" spans="1:25" ht="16" customHeight="1">
      <c r="A43" s="100"/>
      <c r="B43" s="63"/>
      <c r="C43" s="56" t="s">
        <v>73</v>
      </c>
      <c r="D43" s="56"/>
      <c r="E43" s="66"/>
      <c r="F43" s="67">
        <v>54</v>
      </c>
      <c r="G43" s="67">
        <v>78</v>
      </c>
      <c r="H43" s="67">
        <v>5</v>
      </c>
      <c r="I43" s="67">
        <v>5</v>
      </c>
      <c r="J43" s="69">
        <v>106</v>
      </c>
      <c r="K43" s="69">
        <v>79</v>
      </c>
      <c r="L43" s="67">
        <v>0</v>
      </c>
      <c r="M43" s="67">
        <v>0</v>
      </c>
      <c r="N43" s="67"/>
      <c r="O43" s="67"/>
      <c r="P43" s="22"/>
      <c r="Q43" s="22"/>
      <c r="R43" s="24"/>
      <c r="S43" s="22"/>
      <c r="T43" s="24"/>
      <c r="U43" s="24"/>
      <c r="V43" s="22"/>
      <c r="W43" s="22"/>
      <c r="X43" s="24"/>
      <c r="Y43" s="24"/>
    </row>
    <row r="44" spans="1:25" ht="16" customHeight="1">
      <c r="A44" s="100"/>
      <c r="B44" s="56" t="s">
        <v>70</v>
      </c>
      <c r="C44" s="56"/>
      <c r="D44" s="56"/>
      <c r="E44" s="66" t="s">
        <v>98</v>
      </c>
      <c r="F44" s="69">
        <f t="shared" ref="F44" si="7">F40-F42</f>
        <v>0</v>
      </c>
      <c r="G44" s="69">
        <f t="shared" ref="G44:O44" si="8">G40-G42</f>
        <v>0</v>
      </c>
      <c r="H44" s="69">
        <f t="shared" si="8"/>
        <v>0</v>
      </c>
      <c r="I44" s="69">
        <f t="shared" si="8"/>
        <v>0</v>
      </c>
      <c r="J44" s="69">
        <f t="shared" si="8"/>
        <v>0</v>
      </c>
      <c r="K44" s="69">
        <f t="shared" si="8"/>
        <v>0</v>
      </c>
      <c r="L44" s="69">
        <f t="shared" si="8"/>
        <v>0</v>
      </c>
      <c r="M44" s="69">
        <f t="shared" si="8"/>
        <v>0</v>
      </c>
      <c r="N44" s="69">
        <f t="shared" si="8"/>
        <v>0</v>
      </c>
      <c r="O44" s="69">
        <f t="shared" si="8"/>
        <v>0</v>
      </c>
      <c r="P44" s="24"/>
      <c r="Q44" s="24"/>
      <c r="R44" s="22"/>
      <c r="S44" s="22"/>
      <c r="T44" s="24"/>
      <c r="U44" s="24"/>
      <c r="V44" s="22"/>
      <c r="W44" s="22"/>
      <c r="X44" s="22"/>
      <c r="Y44" s="22"/>
    </row>
    <row r="45" spans="1:25" ht="16" customHeight="1">
      <c r="A45" s="99" t="s">
        <v>78</v>
      </c>
      <c r="B45" s="30" t="s">
        <v>74</v>
      </c>
      <c r="C45" s="30"/>
      <c r="D45" s="30"/>
      <c r="E45" s="66" t="s">
        <v>99</v>
      </c>
      <c r="F45" s="67">
        <f t="shared" ref="F45" si="9">F39+F44</f>
        <v>0</v>
      </c>
      <c r="G45" s="67">
        <f t="shared" ref="G45:O45" si="10">G39+G44</f>
        <v>0</v>
      </c>
      <c r="H45" s="67">
        <f t="shared" si="10"/>
        <v>0</v>
      </c>
      <c r="I45" s="67">
        <f t="shared" si="10"/>
        <v>0</v>
      </c>
      <c r="J45" s="67">
        <f t="shared" si="10"/>
        <v>0</v>
      </c>
      <c r="K45" s="67">
        <f t="shared" si="10"/>
        <v>0</v>
      </c>
      <c r="L45" s="67">
        <f t="shared" si="10"/>
        <v>0</v>
      </c>
      <c r="M45" s="67">
        <f t="shared" si="10"/>
        <v>0</v>
      </c>
      <c r="N45" s="67">
        <f t="shared" si="10"/>
        <v>0</v>
      </c>
      <c r="O45" s="67">
        <f t="shared" si="10"/>
        <v>0</v>
      </c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16" customHeight="1">
      <c r="A46" s="100"/>
      <c r="B46" s="56" t="s">
        <v>75</v>
      </c>
      <c r="C46" s="56"/>
      <c r="D46" s="56"/>
      <c r="E46" s="56"/>
      <c r="F46" s="69">
        <v>0</v>
      </c>
      <c r="G46" s="69">
        <v>0</v>
      </c>
      <c r="H46" s="69">
        <v>0</v>
      </c>
      <c r="I46" s="69">
        <v>0</v>
      </c>
      <c r="J46" s="69">
        <v>0</v>
      </c>
      <c r="K46" s="69">
        <v>0</v>
      </c>
      <c r="L46" s="69">
        <v>0</v>
      </c>
      <c r="M46" s="69">
        <v>0</v>
      </c>
      <c r="N46" s="69"/>
      <c r="O46" s="69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6" customHeight="1">
      <c r="A47" s="100"/>
      <c r="B47" s="56" t="s">
        <v>76</v>
      </c>
      <c r="C47" s="56"/>
      <c r="D47" s="56"/>
      <c r="E47" s="56"/>
      <c r="F47" s="67">
        <v>0</v>
      </c>
      <c r="G47" s="67">
        <v>0</v>
      </c>
      <c r="H47" s="67">
        <v>0</v>
      </c>
      <c r="I47" s="67">
        <v>0</v>
      </c>
      <c r="J47" s="67">
        <v>0</v>
      </c>
      <c r="K47" s="67">
        <v>0</v>
      </c>
      <c r="L47" s="67">
        <v>0</v>
      </c>
      <c r="M47" s="67">
        <v>0</v>
      </c>
      <c r="N47" s="67"/>
      <c r="O47" s="67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16" customHeight="1">
      <c r="A48" s="100"/>
      <c r="B48" s="56" t="s">
        <v>77</v>
      </c>
      <c r="C48" s="56"/>
      <c r="D48" s="56"/>
      <c r="E48" s="56"/>
      <c r="F48" s="67">
        <v>0</v>
      </c>
      <c r="G48" s="67">
        <v>0</v>
      </c>
      <c r="H48" s="67">
        <v>0</v>
      </c>
      <c r="I48" s="67">
        <v>0</v>
      </c>
      <c r="J48" s="67">
        <v>0</v>
      </c>
      <c r="K48" s="67">
        <v>0</v>
      </c>
      <c r="L48" s="67">
        <v>0</v>
      </c>
      <c r="M48" s="67">
        <v>0</v>
      </c>
      <c r="N48" s="67"/>
      <c r="O48" s="67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1" ht="16" customHeight="1">
      <c r="A49" s="11" t="s">
        <v>82</v>
      </c>
    </row>
    <row r="50" spans="1:1" ht="16" customHeight="1">
      <c r="A50" s="11"/>
    </row>
  </sheetData>
  <mergeCells count="28">
    <mergeCell ref="I25:I26"/>
    <mergeCell ref="A45:A48"/>
    <mergeCell ref="A30:E31"/>
    <mergeCell ref="A6:E7"/>
    <mergeCell ref="A8:A18"/>
    <mergeCell ref="A19:A27"/>
    <mergeCell ref="E25:E26"/>
    <mergeCell ref="F25:F26"/>
    <mergeCell ref="A32:A39"/>
    <mergeCell ref="G25:G26"/>
    <mergeCell ref="H25:H26"/>
    <mergeCell ref="A40:A44"/>
    <mergeCell ref="N6:O6"/>
    <mergeCell ref="F30:G30"/>
    <mergeCell ref="H30:I30"/>
    <mergeCell ref="J30:K30"/>
    <mergeCell ref="L30:M30"/>
    <mergeCell ref="N30:O30"/>
    <mergeCell ref="F6:G6"/>
    <mergeCell ref="H6:I6"/>
    <mergeCell ref="J6:K6"/>
    <mergeCell ref="L6:M6"/>
    <mergeCell ref="N25:N26"/>
    <mergeCell ref="O25:O26"/>
    <mergeCell ref="J25:J26"/>
    <mergeCell ref="K25:K26"/>
    <mergeCell ref="L25:L26"/>
    <mergeCell ref="M25:M26"/>
  </mergeCells>
  <phoneticPr fontId="7"/>
  <printOptions horizontalCentered="1" gridLinesSet="0"/>
  <pageMargins left="0.78740157480314965" right="0.36" top="0.28000000000000003" bottom="0.23" header="0.19685039370078741" footer="0.19685039370078741"/>
  <pageSetup paperSize="9" scale="66" firstPageNumber="3" orientation="landscape" useFirstPageNumber="1" horizontalDpi="4294967292" r:id="rId1"/>
  <headerFooter alignWithMargins="0">
    <oddHeader>&amp;R&amp;"明朝,斜体"&amp;9指定都市－2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2"/>
  <sheetViews>
    <sheetView view="pageBreakPreview" zoomScaleNormal="100" zoomScaleSheetLayoutView="100" workbookViewId="0">
      <pane xSplit="5" ySplit="8" topLeftCell="F9" activePane="bottomRight" state="frozen"/>
      <selection activeCell="G46" sqref="G46"/>
      <selection pane="topRight" activeCell="G46" sqref="G46"/>
      <selection pane="bottomLeft" activeCell="G46" sqref="G46"/>
      <selection pane="bottomRight" sqref="A1:D1"/>
    </sheetView>
  </sheetViews>
  <sheetFormatPr defaultColWidth="9" defaultRowHeight="13"/>
  <cols>
    <col min="1" max="2" width="3.6328125" style="1" customWidth="1"/>
    <col min="3" max="4" width="1.6328125" style="1" customWidth="1"/>
    <col min="5" max="5" width="32.6328125" style="1" customWidth="1"/>
    <col min="6" max="6" width="15.6328125" style="1" customWidth="1"/>
    <col min="7" max="7" width="10.6328125" style="1" customWidth="1"/>
    <col min="8" max="8" width="15.6328125" style="1" customWidth="1"/>
    <col min="9" max="24" width="10.6328125" style="1" customWidth="1"/>
    <col min="25" max="16384" width="9" style="1"/>
  </cols>
  <sheetData>
    <row r="1" spans="1:24" ht="34" customHeight="1">
      <c r="A1" s="91" t="s">
        <v>0</v>
      </c>
      <c r="B1" s="91"/>
      <c r="C1" s="91"/>
      <c r="D1" s="91"/>
      <c r="E1" s="20" t="s">
        <v>252</v>
      </c>
      <c r="F1" s="2"/>
    </row>
    <row r="3" spans="1:24" ht="14">
      <c r="A3" s="10" t="s">
        <v>105</v>
      </c>
    </row>
    <row r="5" spans="1:24" ht="14">
      <c r="A5" s="9" t="s">
        <v>242</v>
      </c>
      <c r="E5" s="3"/>
    </row>
    <row r="6" spans="1:24" ht="14">
      <c r="A6" s="3"/>
      <c r="G6" s="93" t="s">
        <v>106</v>
      </c>
      <c r="H6" s="94"/>
      <c r="I6" s="9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spans="1:24" ht="27" customHeight="1">
      <c r="A7" s="8"/>
      <c r="B7" s="4"/>
      <c r="C7" s="4"/>
      <c r="D7" s="4"/>
      <c r="E7" s="60"/>
      <c r="F7" s="52" t="s">
        <v>237</v>
      </c>
      <c r="G7" s="52"/>
      <c r="H7" s="52" t="s">
        <v>238</v>
      </c>
      <c r="I7" s="70" t="s">
        <v>20</v>
      </c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</row>
    <row r="8" spans="1:24" ht="17.149999999999999" customHeight="1">
      <c r="A8" s="5"/>
      <c r="B8" s="6"/>
      <c r="C8" s="6"/>
      <c r="D8" s="6"/>
      <c r="E8" s="61"/>
      <c r="F8" s="54" t="s">
        <v>229</v>
      </c>
      <c r="G8" s="54" t="s">
        <v>1</v>
      </c>
      <c r="H8" s="54" t="s">
        <v>229</v>
      </c>
      <c r="I8" s="55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ht="18" customHeight="1">
      <c r="A9" s="92" t="s">
        <v>79</v>
      </c>
      <c r="B9" s="92" t="s">
        <v>80</v>
      </c>
      <c r="C9" s="62" t="s">
        <v>2</v>
      </c>
      <c r="D9" s="56"/>
      <c r="E9" s="56"/>
      <c r="F9" s="57">
        <v>290530</v>
      </c>
      <c r="G9" s="58">
        <f t="shared" ref="G9:G22" si="0">F9/$F$22*100</f>
        <v>42.578417536099984</v>
      </c>
      <c r="H9" s="57">
        <v>282234</v>
      </c>
      <c r="I9" s="58">
        <f t="shared" ref="I9:I40" si="1">(F9/H9-1)*100</f>
        <v>2.9394048909769932</v>
      </c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1:24" ht="18" customHeight="1">
      <c r="A10" s="92"/>
      <c r="B10" s="92"/>
      <c r="C10" s="64"/>
      <c r="D10" s="62" t="s">
        <v>21</v>
      </c>
      <c r="E10" s="56"/>
      <c r="F10" s="57">
        <v>162484</v>
      </c>
      <c r="G10" s="58">
        <f t="shared" si="0"/>
        <v>23.812727067551268</v>
      </c>
      <c r="H10" s="57">
        <v>157383</v>
      </c>
      <c r="I10" s="58">
        <f t="shared" si="1"/>
        <v>3.2411378611412855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4" ht="18" customHeight="1">
      <c r="A11" s="92"/>
      <c r="B11" s="92"/>
      <c r="C11" s="51"/>
      <c r="D11" s="51"/>
      <c r="E11" s="30" t="s">
        <v>22</v>
      </c>
      <c r="F11" s="57">
        <v>141568</v>
      </c>
      <c r="G11" s="58">
        <f t="shared" si="0"/>
        <v>20.747397562215962</v>
      </c>
      <c r="H11" s="57">
        <v>136789</v>
      </c>
      <c r="I11" s="58">
        <f t="shared" si="1"/>
        <v>3.4937019789603063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1:24" ht="18" customHeight="1">
      <c r="A12" s="92"/>
      <c r="B12" s="92"/>
      <c r="C12" s="51"/>
      <c r="D12" s="29"/>
      <c r="E12" s="30" t="s">
        <v>23</v>
      </c>
      <c r="F12" s="57">
        <v>13540</v>
      </c>
      <c r="G12" s="58">
        <f t="shared" si="0"/>
        <v>1.9843450708663262</v>
      </c>
      <c r="H12" s="57">
        <v>13260</v>
      </c>
      <c r="I12" s="58">
        <f t="shared" si="1"/>
        <v>2.1116138763197512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1:24" ht="18" customHeight="1">
      <c r="A13" s="92"/>
      <c r="B13" s="92"/>
      <c r="C13" s="63"/>
      <c r="D13" s="56" t="s">
        <v>24</v>
      </c>
      <c r="E13" s="56"/>
      <c r="F13" s="57">
        <v>92847</v>
      </c>
      <c r="G13" s="58">
        <f t="shared" si="0"/>
        <v>13.607126055740459</v>
      </c>
      <c r="H13" s="57">
        <v>90523</v>
      </c>
      <c r="I13" s="58">
        <f t="shared" si="1"/>
        <v>2.5673033372733967</v>
      </c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1:24" ht="18" customHeight="1">
      <c r="A14" s="92"/>
      <c r="B14" s="92"/>
      <c r="C14" s="56" t="s">
        <v>3</v>
      </c>
      <c r="D14" s="56"/>
      <c r="E14" s="56"/>
      <c r="F14" s="57">
        <v>2996</v>
      </c>
      <c r="G14" s="58">
        <f t="shared" si="0"/>
        <v>0.43907664935860513</v>
      </c>
      <c r="H14" s="57">
        <v>2961</v>
      </c>
      <c r="I14" s="58">
        <f t="shared" si="1"/>
        <v>1.1820330969267046</v>
      </c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1:24" ht="18" customHeight="1">
      <c r="A15" s="92"/>
      <c r="B15" s="92"/>
      <c r="C15" s="56" t="s">
        <v>4</v>
      </c>
      <c r="D15" s="56"/>
      <c r="E15" s="56"/>
      <c r="F15" s="57">
        <v>13457</v>
      </c>
      <c r="G15" s="58">
        <f t="shared" si="0"/>
        <v>1.9721810648927738</v>
      </c>
      <c r="H15" s="57">
        <v>11455</v>
      </c>
      <c r="I15" s="58">
        <f t="shared" si="1"/>
        <v>17.47708424268879</v>
      </c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1:24" ht="18" customHeight="1">
      <c r="A16" s="92"/>
      <c r="B16" s="92"/>
      <c r="C16" s="56" t="s">
        <v>25</v>
      </c>
      <c r="D16" s="56"/>
      <c r="E16" s="56"/>
      <c r="F16" s="57">
        <v>7167</v>
      </c>
      <c r="G16" s="58">
        <f t="shared" si="0"/>
        <v>1.0503545881018435</v>
      </c>
      <c r="H16" s="57">
        <v>7055</v>
      </c>
      <c r="I16" s="58">
        <f t="shared" si="1"/>
        <v>1.5875265768958258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1:24" ht="18" customHeight="1">
      <c r="A17" s="92"/>
      <c r="B17" s="92"/>
      <c r="C17" s="56" t="s">
        <v>5</v>
      </c>
      <c r="D17" s="56"/>
      <c r="E17" s="56"/>
      <c r="F17" s="57">
        <v>148345</v>
      </c>
      <c r="G17" s="58">
        <f t="shared" si="0"/>
        <v>21.740595977670989</v>
      </c>
      <c r="H17" s="57">
        <v>156021</v>
      </c>
      <c r="I17" s="58">
        <f t="shared" si="1"/>
        <v>-4.9198505329410835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1:24" ht="18" customHeight="1">
      <c r="A18" s="92"/>
      <c r="B18" s="92"/>
      <c r="C18" s="56" t="s">
        <v>26</v>
      </c>
      <c r="D18" s="56"/>
      <c r="E18" s="56"/>
      <c r="F18" s="57">
        <v>32496</v>
      </c>
      <c r="G18" s="58">
        <f t="shared" si="0"/>
        <v>4.7624281700791835</v>
      </c>
      <c r="H18" s="57">
        <v>31073</v>
      </c>
      <c r="I18" s="58">
        <f t="shared" si="1"/>
        <v>4.579538506098535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1:24" ht="18" customHeight="1">
      <c r="A19" s="92"/>
      <c r="B19" s="92"/>
      <c r="C19" s="56" t="s">
        <v>27</v>
      </c>
      <c r="D19" s="56"/>
      <c r="E19" s="56"/>
      <c r="F19" s="57">
        <v>1940</v>
      </c>
      <c r="G19" s="58">
        <f t="shared" si="0"/>
        <v>0.28431532034569224</v>
      </c>
      <c r="H19" s="57">
        <v>1443</v>
      </c>
      <c r="I19" s="58">
        <f t="shared" si="1"/>
        <v>34.442134442134446</v>
      </c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1:24" ht="18" customHeight="1">
      <c r="A20" s="92"/>
      <c r="B20" s="92"/>
      <c r="C20" s="56" t="s">
        <v>6</v>
      </c>
      <c r="D20" s="56"/>
      <c r="E20" s="56"/>
      <c r="F20" s="57">
        <v>69851</v>
      </c>
      <c r="G20" s="58">
        <f t="shared" si="0"/>
        <v>10.236963629622139</v>
      </c>
      <c r="H20" s="57">
        <v>55316</v>
      </c>
      <c r="I20" s="58">
        <f t="shared" si="1"/>
        <v>26.276303420348547</v>
      </c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1:24" ht="18" customHeight="1">
      <c r="A21" s="92"/>
      <c r="B21" s="92"/>
      <c r="C21" s="56" t="s">
        <v>7</v>
      </c>
      <c r="D21" s="56"/>
      <c r="E21" s="56"/>
      <c r="F21" s="57">
        <v>115559</v>
      </c>
      <c r="G21" s="58">
        <f t="shared" si="0"/>
        <v>16.935667063828788</v>
      </c>
      <c r="H21" s="57">
        <v>119099</v>
      </c>
      <c r="I21" s="58">
        <f t="shared" si="1"/>
        <v>-2.972317147918957</v>
      </c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1:24" ht="18" customHeight="1">
      <c r="A22" s="92"/>
      <c r="B22" s="92"/>
      <c r="C22" s="56" t="s">
        <v>8</v>
      </c>
      <c r="D22" s="56"/>
      <c r="E22" s="56"/>
      <c r="F22" s="57">
        <f>SUM(F9,F14:F21)</f>
        <v>682341</v>
      </c>
      <c r="G22" s="58">
        <f t="shared" si="0"/>
        <v>100</v>
      </c>
      <c r="H22" s="57">
        <f>SUM(H9,H14:H21)</f>
        <v>666657</v>
      </c>
      <c r="I22" s="58">
        <f t="shared" si="1"/>
        <v>2.3526341131946404</v>
      </c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1:24" ht="18" customHeight="1">
      <c r="A23" s="92"/>
      <c r="B23" s="92" t="s">
        <v>81</v>
      </c>
      <c r="C23" s="65" t="s">
        <v>9</v>
      </c>
      <c r="D23" s="30"/>
      <c r="E23" s="30"/>
      <c r="F23" s="57">
        <v>354142</v>
      </c>
      <c r="G23" s="58">
        <f t="shared" ref="G23:G40" si="2">F23/$F$40*100</f>
        <v>53.049974309540829</v>
      </c>
      <c r="H23" s="57">
        <v>349237</v>
      </c>
      <c r="I23" s="58">
        <f t="shared" si="1"/>
        <v>1.4044903604142789</v>
      </c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1:24" ht="18" customHeight="1">
      <c r="A24" s="92"/>
      <c r="B24" s="92"/>
      <c r="C24" s="64"/>
      <c r="D24" s="30" t="s">
        <v>10</v>
      </c>
      <c r="E24" s="30"/>
      <c r="F24" s="57">
        <v>128584</v>
      </c>
      <c r="G24" s="58">
        <f t="shared" si="2"/>
        <v>19.261702640799445</v>
      </c>
      <c r="H24" s="57">
        <v>129761</v>
      </c>
      <c r="I24" s="58">
        <f t="shared" si="1"/>
        <v>-0.90705219596026732</v>
      </c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24" ht="18" customHeight="1">
      <c r="A25" s="92"/>
      <c r="B25" s="92"/>
      <c r="C25" s="64"/>
      <c r="D25" s="30" t="s">
        <v>28</v>
      </c>
      <c r="E25" s="30"/>
      <c r="F25" s="57">
        <v>170519</v>
      </c>
      <c r="G25" s="58">
        <f t="shared" si="2"/>
        <v>25.543506755167677</v>
      </c>
      <c r="H25" s="57">
        <v>164435</v>
      </c>
      <c r="I25" s="58">
        <f t="shared" si="1"/>
        <v>3.6999422264116566</v>
      </c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1:24" ht="18" customHeight="1">
      <c r="A26" s="92"/>
      <c r="B26" s="92"/>
      <c r="C26" s="63"/>
      <c r="D26" s="30" t="s">
        <v>11</v>
      </c>
      <c r="E26" s="30"/>
      <c r="F26" s="57">
        <v>55039</v>
      </c>
      <c r="G26" s="58">
        <f t="shared" si="2"/>
        <v>8.2447649135737002</v>
      </c>
      <c r="H26" s="57">
        <v>55041</v>
      </c>
      <c r="I26" s="58">
        <f t="shared" si="1"/>
        <v>-3.6336549117943484E-3</v>
      </c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1:24" ht="18" customHeight="1">
      <c r="A27" s="92"/>
      <c r="B27" s="92"/>
      <c r="C27" s="65" t="s">
        <v>12</v>
      </c>
      <c r="D27" s="30"/>
      <c r="E27" s="30"/>
      <c r="F27" s="57">
        <v>216997</v>
      </c>
      <c r="G27" s="58">
        <f t="shared" si="2"/>
        <v>32.505845890200625</v>
      </c>
      <c r="H27" s="57">
        <v>235522</v>
      </c>
      <c r="I27" s="58">
        <f t="shared" si="1"/>
        <v>-7.8655072562223483</v>
      </c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1:24" ht="18" customHeight="1">
      <c r="A28" s="92"/>
      <c r="B28" s="92"/>
      <c r="C28" s="64"/>
      <c r="D28" s="30" t="s">
        <v>13</v>
      </c>
      <c r="E28" s="30"/>
      <c r="F28" s="57">
        <v>86132</v>
      </c>
      <c r="G28" s="58">
        <f t="shared" si="2"/>
        <v>12.902452652408837</v>
      </c>
      <c r="H28" s="57">
        <v>96308</v>
      </c>
      <c r="I28" s="58">
        <f t="shared" si="1"/>
        <v>-10.566100427794156</v>
      </c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</row>
    <row r="29" spans="1:24" ht="18" customHeight="1">
      <c r="A29" s="92"/>
      <c r="B29" s="92"/>
      <c r="C29" s="64"/>
      <c r="D29" s="30" t="s">
        <v>29</v>
      </c>
      <c r="E29" s="30"/>
      <c r="F29" s="57">
        <v>6350</v>
      </c>
      <c r="G29" s="58">
        <f t="shared" si="2"/>
        <v>0.95122108325356547</v>
      </c>
      <c r="H29" s="57">
        <v>5866</v>
      </c>
      <c r="I29" s="58">
        <f t="shared" si="1"/>
        <v>8.2509376065462057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1:24" ht="18" customHeight="1">
      <c r="A30" s="92"/>
      <c r="B30" s="92"/>
      <c r="C30" s="64"/>
      <c r="D30" s="30" t="s">
        <v>30</v>
      </c>
      <c r="E30" s="30"/>
      <c r="F30" s="57">
        <v>37894</v>
      </c>
      <c r="G30" s="58">
        <f t="shared" si="2"/>
        <v>5.6764679887890734</v>
      </c>
      <c r="H30" s="57">
        <v>43121</v>
      </c>
      <c r="I30" s="58">
        <f t="shared" si="1"/>
        <v>-12.121704042114057</v>
      </c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1:24" ht="18" customHeight="1">
      <c r="A31" s="92"/>
      <c r="B31" s="92"/>
      <c r="C31" s="64"/>
      <c r="D31" s="30" t="s">
        <v>31</v>
      </c>
      <c r="E31" s="30"/>
      <c r="F31" s="57">
        <v>38053</v>
      </c>
      <c r="G31" s="58">
        <f t="shared" si="2"/>
        <v>5.7002859655193587</v>
      </c>
      <c r="H31" s="57">
        <v>35084</v>
      </c>
      <c r="I31" s="58">
        <f t="shared" si="1"/>
        <v>8.4625470299851671</v>
      </c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1:24" ht="18" customHeight="1">
      <c r="A32" s="92"/>
      <c r="B32" s="92"/>
      <c r="C32" s="64"/>
      <c r="D32" s="30" t="s">
        <v>14</v>
      </c>
      <c r="E32" s="30"/>
      <c r="F32" s="57">
        <v>7617</v>
      </c>
      <c r="G32" s="58">
        <f t="shared" si="2"/>
        <v>1.1410159041169148</v>
      </c>
      <c r="H32" s="57">
        <v>13079</v>
      </c>
      <c r="I32" s="58">
        <f t="shared" si="1"/>
        <v>-41.761602569003742</v>
      </c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1:24" ht="18" customHeight="1">
      <c r="A33" s="92"/>
      <c r="B33" s="92"/>
      <c r="C33" s="63"/>
      <c r="D33" s="30" t="s">
        <v>32</v>
      </c>
      <c r="E33" s="30"/>
      <c r="F33" s="57">
        <v>40951</v>
      </c>
      <c r="G33" s="58">
        <f t="shared" si="2"/>
        <v>6.1344022961128761</v>
      </c>
      <c r="H33" s="57">
        <v>42064</v>
      </c>
      <c r="I33" s="58">
        <f t="shared" si="1"/>
        <v>-2.6459680486877191</v>
      </c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1:24" ht="18" customHeight="1">
      <c r="A34" s="92"/>
      <c r="B34" s="92"/>
      <c r="C34" s="65" t="s">
        <v>15</v>
      </c>
      <c r="D34" s="30"/>
      <c r="E34" s="30"/>
      <c r="F34" s="57">
        <v>96424</v>
      </c>
      <c r="G34" s="58">
        <f t="shared" si="2"/>
        <v>14.444179800258553</v>
      </c>
      <c r="H34" s="57">
        <v>72590</v>
      </c>
      <c r="I34" s="58">
        <f t="shared" si="1"/>
        <v>32.833723653395786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1:24" ht="18" customHeight="1">
      <c r="A35" s="92"/>
      <c r="B35" s="92"/>
      <c r="C35" s="64"/>
      <c r="D35" s="65" t="s">
        <v>16</v>
      </c>
      <c r="E35" s="30"/>
      <c r="F35" s="57">
        <v>96424</v>
      </c>
      <c r="G35" s="58">
        <f t="shared" si="2"/>
        <v>14.444179800258553</v>
      </c>
      <c r="H35" s="57">
        <v>72587</v>
      </c>
      <c r="I35" s="58">
        <f t="shared" si="1"/>
        <v>32.83921363329523</v>
      </c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1:24" ht="18" customHeight="1">
      <c r="A36" s="92"/>
      <c r="B36" s="92"/>
      <c r="C36" s="64"/>
      <c r="D36" s="64"/>
      <c r="E36" s="59" t="s">
        <v>102</v>
      </c>
      <c r="F36" s="57">
        <v>46441</v>
      </c>
      <c r="G36" s="58">
        <f t="shared" si="2"/>
        <v>6.9567965869887933</v>
      </c>
      <c r="H36" s="57">
        <v>28005</v>
      </c>
      <c r="I36" s="58">
        <f t="shared" si="1"/>
        <v>65.83110158900196</v>
      </c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1:24" ht="18" customHeight="1">
      <c r="A37" s="92"/>
      <c r="B37" s="92"/>
      <c r="C37" s="64"/>
      <c r="D37" s="63"/>
      <c r="E37" s="30" t="s">
        <v>33</v>
      </c>
      <c r="F37" s="57">
        <v>47164</v>
      </c>
      <c r="G37" s="58">
        <f t="shared" si="2"/>
        <v>7.0651009717434903</v>
      </c>
      <c r="H37" s="57">
        <v>42170</v>
      </c>
      <c r="I37" s="58">
        <f t="shared" si="1"/>
        <v>11.842542091534259</v>
      </c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1:24" ht="18" customHeight="1">
      <c r="A38" s="92"/>
      <c r="B38" s="92"/>
      <c r="C38" s="64"/>
      <c r="D38" s="56" t="s">
        <v>34</v>
      </c>
      <c r="E38" s="56"/>
      <c r="F38" s="57">
        <v>0</v>
      </c>
      <c r="G38" s="58">
        <f t="shared" si="2"/>
        <v>0</v>
      </c>
      <c r="H38" s="57">
        <v>3</v>
      </c>
      <c r="I38" s="58">
        <f t="shared" si="1"/>
        <v>-100</v>
      </c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1:24" ht="18" customHeight="1">
      <c r="A39" s="92"/>
      <c r="B39" s="92"/>
      <c r="C39" s="63"/>
      <c r="D39" s="56" t="s">
        <v>35</v>
      </c>
      <c r="E39" s="56"/>
      <c r="F39" s="57">
        <v>0</v>
      </c>
      <c r="G39" s="58">
        <f t="shared" si="2"/>
        <v>0</v>
      </c>
      <c r="H39" s="57">
        <v>0</v>
      </c>
      <c r="I39" s="58" t="e">
        <f t="shared" si="1"/>
        <v>#DIV/0!</v>
      </c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1:24" ht="18" customHeight="1">
      <c r="A40" s="92"/>
      <c r="B40" s="92"/>
      <c r="C40" s="30" t="s">
        <v>17</v>
      </c>
      <c r="D40" s="30"/>
      <c r="E40" s="30"/>
      <c r="F40" s="57">
        <f>SUM(F23,F27,F34)</f>
        <v>667563</v>
      </c>
      <c r="G40" s="58">
        <f t="shared" si="2"/>
        <v>100</v>
      </c>
      <c r="H40" s="57">
        <f>SUM(H23,H27,H34)</f>
        <v>657349</v>
      </c>
      <c r="I40" s="58">
        <f t="shared" si="1"/>
        <v>1.5538169222133247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1:24" ht="18" customHeight="1">
      <c r="A41" s="26" t="s">
        <v>18</v>
      </c>
    </row>
    <row r="42" spans="1:24" ht="18" customHeight="1">
      <c r="A42" s="27" t="s">
        <v>19</v>
      </c>
    </row>
  </sheetData>
  <mergeCells count="5">
    <mergeCell ref="B23:B40"/>
    <mergeCell ref="A9:A40"/>
    <mergeCell ref="B9:B22"/>
    <mergeCell ref="G6:I6"/>
    <mergeCell ref="A1:D1"/>
  </mergeCells>
  <phoneticPr fontId="15"/>
  <printOptions horizontalCentered="1" verticalCentered="1" gridLinesSet="0"/>
  <pageMargins left="0" right="0" top="0.43307086614173229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&amp;R&amp;"明朝,斜体"&amp;9指定都市－3-1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G46" sqref="G46"/>
      <selection pane="topRight" activeCell="G46" sqref="G46"/>
      <selection pane="bottomLeft" activeCell="G46" sqref="G46"/>
      <selection pane="bottomRight"/>
    </sheetView>
  </sheetViews>
  <sheetFormatPr defaultColWidth="9" defaultRowHeight="13"/>
  <cols>
    <col min="1" max="1" width="5.36328125" style="1" customWidth="1"/>
    <col min="2" max="2" width="3.08984375" style="1" customWidth="1"/>
    <col min="3" max="3" width="34.81640625" style="1" customWidth="1"/>
    <col min="4" max="9" width="11.90625" style="1" customWidth="1"/>
    <col min="10" max="16384" width="9" style="1"/>
  </cols>
  <sheetData>
    <row r="1" spans="1:9" ht="34" customHeight="1">
      <c r="A1" s="37" t="s">
        <v>0</v>
      </c>
      <c r="B1" s="37"/>
      <c r="C1" s="20" t="s">
        <v>252</v>
      </c>
      <c r="D1" s="38"/>
      <c r="E1" s="38"/>
    </row>
    <row r="4" spans="1:9">
      <c r="A4" s="9" t="s">
        <v>107</v>
      </c>
    </row>
    <row r="5" spans="1:9">
      <c r="I5" s="39" t="s">
        <v>108</v>
      </c>
    </row>
    <row r="6" spans="1:9" s="33" customFormat="1" ht="29.25" customHeight="1">
      <c r="A6" s="71" t="s">
        <v>109</v>
      </c>
      <c r="B6" s="52"/>
      <c r="C6" s="52"/>
      <c r="D6" s="52"/>
      <c r="E6" s="28" t="s">
        <v>226</v>
      </c>
      <c r="F6" s="28" t="s">
        <v>227</v>
      </c>
      <c r="G6" s="28" t="s">
        <v>230</v>
      </c>
      <c r="H6" s="28" t="s">
        <v>232</v>
      </c>
      <c r="I6" s="28" t="s">
        <v>239</v>
      </c>
    </row>
    <row r="7" spans="1:9" ht="27" customHeight="1">
      <c r="A7" s="92" t="s">
        <v>110</v>
      </c>
      <c r="B7" s="62" t="s">
        <v>111</v>
      </c>
      <c r="C7" s="56"/>
      <c r="D7" s="66" t="s">
        <v>112</v>
      </c>
      <c r="E7" s="32">
        <v>553678</v>
      </c>
      <c r="F7" s="28">
        <v>717948</v>
      </c>
      <c r="G7" s="28">
        <v>654914</v>
      </c>
      <c r="H7" s="28">
        <v>666657</v>
      </c>
      <c r="I7" s="28">
        <v>682341</v>
      </c>
    </row>
    <row r="8" spans="1:9" ht="27" customHeight="1">
      <c r="A8" s="92"/>
      <c r="B8" s="83"/>
      <c r="C8" s="56" t="s">
        <v>113</v>
      </c>
      <c r="D8" s="66" t="s">
        <v>37</v>
      </c>
      <c r="E8" s="72">
        <v>343719</v>
      </c>
      <c r="F8" s="72">
        <v>324663</v>
      </c>
      <c r="G8" s="72">
        <v>338947</v>
      </c>
      <c r="H8" s="72">
        <v>343533</v>
      </c>
      <c r="I8" s="73">
        <v>354158</v>
      </c>
    </row>
    <row r="9" spans="1:9" ht="27" customHeight="1">
      <c r="A9" s="92"/>
      <c r="B9" s="56" t="s">
        <v>114</v>
      </c>
      <c r="C9" s="56"/>
      <c r="D9" s="66"/>
      <c r="E9" s="72">
        <v>547430</v>
      </c>
      <c r="F9" s="72">
        <v>705321</v>
      </c>
      <c r="G9" s="72">
        <v>640991</v>
      </c>
      <c r="H9" s="72">
        <v>657349</v>
      </c>
      <c r="I9" s="74">
        <v>667563</v>
      </c>
    </row>
    <row r="10" spans="1:9" ht="27" customHeight="1">
      <c r="A10" s="92"/>
      <c r="B10" s="56" t="s">
        <v>115</v>
      </c>
      <c r="C10" s="56"/>
      <c r="D10" s="66"/>
      <c r="E10" s="72">
        <v>6248</v>
      </c>
      <c r="F10" s="72">
        <v>12628</v>
      </c>
      <c r="G10" s="72">
        <v>13923</v>
      </c>
      <c r="H10" s="72">
        <v>9308</v>
      </c>
      <c r="I10" s="74">
        <f>I7-I9</f>
        <v>14778</v>
      </c>
    </row>
    <row r="11" spans="1:9" ht="27" customHeight="1">
      <c r="A11" s="92"/>
      <c r="B11" s="56" t="s">
        <v>116</v>
      </c>
      <c r="C11" s="56"/>
      <c r="D11" s="66"/>
      <c r="E11" s="72">
        <v>4499</v>
      </c>
      <c r="F11" s="72">
        <v>4837</v>
      </c>
      <c r="G11" s="72">
        <v>6596</v>
      </c>
      <c r="H11" s="72">
        <v>3347</v>
      </c>
      <c r="I11" s="74">
        <v>2821</v>
      </c>
    </row>
    <row r="12" spans="1:9" ht="27" customHeight="1">
      <c r="A12" s="92"/>
      <c r="B12" s="56" t="s">
        <v>117</v>
      </c>
      <c r="C12" s="56"/>
      <c r="D12" s="66"/>
      <c r="E12" s="72">
        <v>1749</v>
      </c>
      <c r="F12" s="72">
        <v>7790</v>
      </c>
      <c r="G12" s="72">
        <v>7328</v>
      </c>
      <c r="H12" s="72">
        <v>5961</v>
      </c>
      <c r="I12" s="74">
        <v>11957</v>
      </c>
    </row>
    <row r="13" spans="1:9" ht="27" customHeight="1">
      <c r="A13" s="92"/>
      <c r="B13" s="56" t="s">
        <v>118</v>
      </c>
      <c r="C13" s="56"/>
      <c r="D13" s="66"/>
      <c r="E13" s="72">
        <v>271</v>
      </c>
      <c r="F13" s="72">
        <v>6041</v>
      </c>
      <c r="G13" s="72">
        <v>-462</v>
      </c>
      <c r="H13" s="72">
        <v>-1367</v>
      </c>
      <c r="I13" s="74">
        <v>5997</v>
      </c>
    </row>
    <row r="14" spans="1:9" ht="27" customHeight="1">
      <c r="A14" s="92"/>
      <c r="B14" s="56" t="s">
        <v>119</v>
      </c>
      <c r="C14" s="56"/>
      <c r="D14" s="66"/>
      <c r="E14" s="72">
        <v>0</v>
      </c>
      <c r="F14" s="72">
        <v>0</v>
      </c>
      <c r="G14" s="72">
        <v>0</v>
      </c>
      <c r="H14" s="72">
        <v>0</v>
      </c>
      <c r="I14" s="74">
        <v>0</v>
      </c>
    </row>
    <row r="15" spans="1:9" ht="27" customHeight="1">
      <c r="A15" s="92"/>
      <c r="B15" s="56" t="s">
        <v>120</v>
      </c>
      <c r="C15" s="56"/>
      <c r="D15" s="66"/>
      <c r="E15" s="72">
        <v>251</v>
      </c>
      <c r="F15" s="72">
        <v>5791</v>
      </c>
      <c r="G15" s="72">
        <v>7328</v>
      </c>
      <c r="H15" s="72">
        <v>5961</v>
      </c>
      <c r="I15" s="74">
        <v>5998</v>
      </c>
    </row>
    <row r="16" spans="1:9" ht="27" customHeight="1">
      <c r="A16" s="92"/>
      <c r="B16" s="56" t="s">
        <v>121</v>
      </c>
      <c r="C16" s="56"/>
      <c r="D16" s="66" t="s">
        <v>38</v>
      </c>
      <c r="E16" s="72">
        <v>42567</v>
      </c>
      <c r="F16" s="72">
        <v>44220</v>
      </c>
      <c r="G16" s="72">
        <v>56608</v>
      </c>
      <c r="H16" s="72">
        <v>67903</v>
      </c>
      <c r="I16" s="74">
        <v>71095</v>
      </c>
    </row>
    <row r="17" spans="1:9" ht="27" customHeight="1">
      <c r="A17" s="92"/>
      <c r="B17" s="56" t="s">
        <v>122</v>
      </c>
      <c r="C17" s="56"/>
      <c r="D17" s="66" t="s">
        <v>39</v>
      </c>
      <c r="E17" s="72">
        <v>184059</v>
      </c>
      <c r="F17" s="72">
        <v>191451</v>
      </c>
      <c r="G17" s="72">
        <v>165487</v>
      </c>
      <c r="H17" s="72">
        <v>158387</v>
      </c>
      <c r="I17" s="74">
        <v>186352</v>
      </c>
    </row>
    <row r="18" spans="1:9" ht="27" customHeight="1">
      <c r="A18" s="92"/>
      <c r="B18" s="56" t="s">
        <v>123</v>
      </c>
      <c r="C18" s="56"/>
      <c r="D18" s="66" t="s">
        <v>40</v>
      </c>
      <c r="E18" s="72">
        <v>457254</v>
      </c>
      <c r="F18" s="72">
        <v>452628</v>
      </c>
      <c r="G18" s="72">
        <v>454349</v>
      </c>
      <c r="H18" s="72">
        <v>455984</v>
      </c>
      <c r="I18" s="74">
        <v>472099</v>
      </c>
    </row>
    <row r="19" spans="1:9" ht="27" customHeight="1">
      <c r="A19" s="92"/>
      <c r="B19" s="56" t="s">
        <v>124</v>
      </c>
      <c r="C19" s="56"/>
      <c r="D19" s="66" t="s">
        <v>125</v>
      </c>
      <c r="E19" s="72">
        <f>E17+E18-E16</f>
        <v>598746</v>
      </c>
      <c r="F19" s="72">
        <f>F17+F18-F16</f>
        <v>599859</v>
      </c>
      <c r="G19" s="72">
        <f>G17+G18-G16</f>
        <v>563228</v>
      </c>
      <c r="H19" s="72">
        <f>H17+H18-H16</f>
        <v>546468</v>
      </c>
      <c r="I19" s="72">
        <f>I17+I18-I16</f>
        <v>587356</v>
      </c>
    </row>
    <row r="20" spans="1:9" ht="27" customHeight="1">
      <c r="A20" s="92"/>
      <c r="B20" s="56" t="s">
        <v>126</v>
      </c>
      <c r="C20" s="56"/>
      <c r="D20" s="66" t="s">
        <v>127</v>
      </c>
      <c r="E20" s="75">
        <f>E18/E8</f>
        <v>1.3303134246288393</v>
      </c>
      <c r="F20" s="75">
        <f>F18/F8</f>
        <v>1.3941471618262629</v>
      </c>
      <c r="G20" s="75">
        <f>G18/G8</f>
        <v>1.3404721092088143</v>
      </c>
      <c r="H20" s="75">
        <f>H18/H8</f>
        <v>1.327336820625675</v>
      </c>
      <c r="I20" s="75">
        <f>I18/I8</f>
        <v>1.333018031500065</v>
      </c>
    </row>
    <row r="21" spans="1:9" ht="27" customHeight="1">
      <c r="A21" s="92"/>
      <c r="B21" s="56" t="s">
        <v>128</v>
      </c>
      <c r="C21" s="56"/>
      <c r="D21" s="66" t="s">
        <v>129</v>
      </c>
      <c r="E21" s="75">
        <f>E19/E8</f>
        <v>1.7419636389027082</v>
      </c>
      <c r="F21" s="75">
        <f>F19/F8</f>
        <v>1.8476358562571036</v>
      </c>
      <c r="G21" s="75">
        <f>G19/G8</f>
        <v>1.6616993217228653</v>
      </c>
      <c r="H21" s="75">
        <f>H19/H8</f>
        <v>1.5907292749168203</v>
      </c>
      <c r="I21" s="75">
        <f>I19/I8</f>
        <v>1.6584575246076609</v>
      </c>
    </row>
    <row r="22" spans="1:9" ht="27" customHeight="1">
      <c r="A22" s="92"/>
      <c r="B22" s="56" t="s">
        <v>130</v>
      </c>
      <c r="C22" s="56"/>
      <c r="D22" s="66" t="s">
        <v>131</v>
      </c>
      <c r="E22" s="72">
        <f>E18/E24*1000000</f>
        <v>361757.5924916474</v>
      </c>
      <c r="F22" s="72">
        <f>F18/F24*1000000</f>
        <v>341857.59332338889</v>
      </c>
      <c r="G22" s="72">
        <f>G18/G24*1000000</f>
        <v>343157.41772247502</v>
      </c>
      <c r="H22" s="72">
        <f>H18/H24*1000000</f>
        <v>344392.28866524424</v>
      </c>
      <c r="I22" s="72">
        <f>I18/I24*1000000</f>
        <v>356563.50899718661</v>
      </c>
    </row>
    <row r="23" spans="1:9" ht="27" customHeight="1">
      <c r="A23" s="92"/>
      <c r="B23" s="56" t="s">
        <v>132</v>
      </c>
      <c r="C23" s="56"/>
      <c r="D23" s="66" t="s">
        <v>133</v>
      </c>
      <c r="E23" s="72">
        <f>E19/E24*1000000</f>
        <v>473699.32570082258</v>
      </c>
      <c r="F23" s="72">
        <f>F19/F24*1000000</f>
        <v>453057.15526519512</v>
      </c>
      <c r="G23" s="72">
        <f>G19/G24*1000000</f>
        <v>425390.75923792977</v>
      </c>
      <c r="H23" s="72">
        <f>H19/H24*1000000</f>
        <v>412732.38798361056</v>
      </c>
      <c r="I23" s="72">
        <f>I19/I24*1000000</f>
        <v>443613.98009856313</v>
      </c>
    </row>
    <row r="24" spans="1:9" ht="27" customHeight="1">
      <c r="A24" s="92"/>
      <c r="B24" s="76" t="s">
        <v>134</v>
      </c>
      <c r="C24" s="77"/>
      <c r="D24" s="66" t="s">
        <v>135</v>
      </c>
      <c r="E24" s="72">
        <v>1263979</v>
      </c>
      <c r="F24" s="72">
        <v>1324025</v>
      </c>
      <c r="G24" s="72">
        <f>F24</f>
        <v>1324025</v>
      </c>
      <c r="H24" s="72">
        <f>G24</f>
        <v>1324025</v>
      </c>
      <c r="I24" s="72">
        <f>H24</f>
        <v>1324025</v>
      </c>
    </row>
    <row r="25" spans="1:9" ht="27" customHeight="1">
      <c r="A25" s="92"/>
      <c r="B25" s="30" t="s">
        <v>136</v>
      </c>
      <c r="C25" s="30"/>
      <c r="D25" s="30"/>
      <c r="E25" s="72">
        <v>301289</v>
      </c>
      <c r="F25" s="72">
        <v>309502</v>
      </c>
      <c r="G25" s="72">
        <v>326717</v>
      </c>
      <c r="H25" s="72">
        <v>322782</v>
      </c>
      <c r="I25" s="67">
        <v>330447</v>
      </c>
    </row>
    <row r="26" spans="1:9" ht="27" customHeight="1">
      <c r="A26" s="92"/>
      <c r="B26" s="30" t="s">
        <v>137</v>
      </c>
      <c r="C26" s="30"/>
      <c r="D26" s="30"/>
      <c r="E26" s="78">
        <v>0.97699999999999998</v>
      </c>
      <c r="F26" s="78">
        <v>0.98</v>
      </c>
      <c r="G26" s="78">
        <v>0.96499999999999997</v>
      </c>
      <c r="H26" s="78">
        <v>0.96</v>
      </c>
      <c r="I26" s="79">
        <v>0.95199999999999996</v>
      </c>
    </row>
    <row r="27" spans="1:9" ht="27" customHeight="1">
      <c r="A27" s="92"/>
      <c r="B27" s="30" t="s">
        <v>138</v>
      </c>
      <c r="C27" s="30"/>
      <c r="D27" s="30"/>
      <c r="E27" s="80">
        <v>0.6</v>
      </c>
      <c r="F27" s="80">
        <v>2.5</v>
      </c>
      <c r="G27" s="80">
        <v>2.2000000000000002</v>
      </c>
      <c r="H27" s="80">
        <v>1.8</v>
      </c>
      <c r="I27" s="81">
        <v>3.6</v>
      </c>
    </row>
    <row r="28" spans="1:9" ht="27" customHeight="1">
      <c r="A28" s="92"/>
      <c r="B28" s="30" t="s">
        <v>139</v>
      </c>
      <c r="C28" s="30"/>
      <c r="D28" s="30"/>
      <c r="E28" s="80">
        <v>98.9</v>
      </c>
      <c r="F28" s="80">
        <v>97.3</v>
      </c>
      <c r="G28" s="80">
        <v>92.5</v>
      </c>
      <c r="H28" s="80">
        <v>95.6</v>
      </c>
      <c r="I28" s="81">
        <v>95.6</v>
      </c>
    </row>
    <row r="29" spans="1:9" ht="27" customHeight="1">
      <c r="A29" s="92"/>
      <c r="B29" s="30" t="s">
        <v>140</v>
      </c>
      <c r="C29" s="30"/>
      <c r="D29" s="30"/>
      <c r="E29" s="80">
        <v>60.5</v>
      </c>
      <c r="F29" s="80">
        <v>47.2</v>
      </c>
      <c r="G29" s="80">
        <v>52.4</v>
      </c>
      <c r="H29" s="80">
        <v>54.4</v>
      </c>
      <c r="I29" s="81">
        <v>53.9</v>
      </c>
    </row>
    <row r="30" spans="1:9" ht="27" customHeight="1">
      <c r="A30" s="92"/>
      <c r="B30" s="92" t="s">
        <v>141</v>
      </c>
      <c r="C30" s="30" t="s">
        <v>142</v>
      </c>
      <c r="D30" s="30"/>
      <c r="E30" s="80">
        <v>0</v>
      </c>
      <c r="F30" s="80">
        <v>0</v>
      </c>
      <c r="G30" s="80">
        <v>0</v>
      </c>
      <c r="H30" s="80">
        <v>0</v>
      </c>
      <c r="I30" s="81">
        <v>0</v>
      </c>
    </row>
    <row r="31" spans="1:9" ht="27" customHeight="1">
      <c r="A31" s="92"/>
      <c r="B31" s="92"/>
      <c r="C31" s="30" t="s">
        <v>143</v>
      </c>
      <c r="D31" s="30"/>
      <c r="E31" s="80">
        <v>0</v>
      </c>
      <c r="F31" s="80">
        <v>0</v>
      </c>
      <c r="G31" s="80">
        <v>0</v>
      </c>
      <c r="H31" s="80">
        <v>0</v>
      </c>
      <c r="I31" s="81">
        <v>0</v>
      </c>
    </row>
    <row r="32" spans="1:9" ht="27" customHeight="1">
      <c r="A32" s="92"/>
      <c r="B32" s="92"/>
      <c r="C32" s="30" t="s">
        <v>144</v>
      </c>
      <c r="D32" s="30"/>
      <c r="E32" s="80">
        <v>5.3</v>
      </c>
      <c r="F32" s="80">
        <v>5.8</v>
      </c>
      <c r="G32" s="80">
        <v>6.5</v>
      </c>
      <c r="H32" s="80">
        <v>6.6</v>
      </c>
      <c r="I32" s="81">
        <v>6.3</v>
      </c>
    </row>
    <row r="33" spans="1:9" ht="27" customHeight="1">
      <c r="A33" s="92"/>
      <c r="B33" s="92"/>
      <c r="C33" s="30" t="s">
        <v>145</v>
      </c>
      <c r="D33" s="30"/>
      <c r="E33" s="80">
        <v>32</v>
      </c>
      <c r="F33" s="80">
        <v>28.2</v>
      </c>
      <c r="G33" s="80">
        <v>18.899999999999999</v>
      </c>
      <c r="H33" s="80">
        <v>16.399999999999999</v>
      </c>
      <c r="I33" s="82">
        <v>20.100000000000001</v>
      </c>
    </row>
    <row r="34" spans="1:9" ht="27" customHeight="1">
      <c r="A34" s="1" t="s">
        <v>243</v>
      </c>
      <c r="E34" s="40"/>
      <c r="F34" s="40"/>
      <c r="G34" s="40"/>
      <c r="H34" s="40"/>
      <c r="I34" s="41"/>
    </row>
    <row r="35" spans="1:9" ht="27" customHeight="1">
      <c r="A35" s="11" t="s">
        <v>146</v>
      </c>
    </row>
    <row r="36" spans="1:9">
      <c r="A36" s="42"/>
    </row>
  </sheetData>
  <mergeCells count="2">
    <mergeCell ref="A7:A33"/>
    <mergeCell ref="B30:B33"/>
  </mergeCells>
  <phoneticPr fontId="15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horizontalDpi="4294967292" r:id="rId1"/>
  <headerFooter alignWithMargins="0">
    <oddHeader>&amp;R&amp;"明朝,斜体"&amp;9指定都市－3-2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Normal="100" zoomScaleSheetLayoutView="100" workbookViewId="0">
      <pane xSplit="5" ySplit="7" topLeftCell="F29" activePane="bottomRight" state="frozen"/>
      <selection activeCell="G46" sqref="G46"/>
      <selection pane="topRight" activeCell="G46" sqref="G46"/>
      <selection pane="bottomLeft" activeCell="G46" sqref="G46"/>
      <selection pane="bottomRight" activeCell="H46" sqref="H46"/>
    </sheetView>
  </sheetViews>
  <sheetFormatPr defaultColWidth="9" defaultRowHeight="13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1" width="13.6328125" style="1" customWidth="1"/>
    <col min="22" max="25" width="12" style="1" customWidth="1"/>
    <col min="26" max="16384" width="9" style="1"/>
  </cols>
  <sheetData>
    <row r="1" spans="1:25" ht="34" customHeight="1">
      <c r="A1" s="17" t="s">
        <v>0</v>
      </c>
      <c r="B1" s="13"/>
      <c r="C1" s="13"/>
      <c r="D1" s="21" t="s">
        <v>252</v>
      </c>
      <c r="E1" s="14"/>
      <c r="F1" s="14"/>
      <c r="G1" s="14"/>
    </row>
    <row r="2" spans="1:25" ht="15" customHeight="1"/>
    <row r="3" spans="1:25" ht="15" customHeight="1">
      <c r="A3" s="15" t="s">
        <v>147</v>
      </c>
      <c r="B3" s="15"/>
      <c r="C3" s="15"/>
      <c r="D3" s="15"/>
    </row>
    <row r="4" spans="1:25" ht="15" customHeight="1">
      <c r="A4" s="15"/>
      <c r="B4" s="15"/>
      <c r="C4" s="15"/>
      <c r="D4" s="15"/>
    </row>
    <row r="5" spans="1:25" ht="16" customHeight="1">
      <c r="A5" s="12" t="s">
        <v>240</v>
      </c>
      <c r="B5" s="12"/>
      <c r="C5" s="12"/>
      <c r="D5" s="12"/>
      <c r="K5" s="16"/>
      <c r="O5" s="16" t="s">
        <v>43</v>
      </c>
    </row>
    <row r="6" spans="1:25" ht="16" customHeight="1">
      <c r="A6" s="102" t="s">
        <v>44</v>
      </c>
      <c r="B6" s="101"/>
      <c r="C6" s="101"/>
      <c r="D6" s="101"/>
      <c r="E6" s="101"/>
      <c r="F6" s="95" t="s">
        <v>253</v>
      </c>
      <c r="G6" s="95"/>
      <c r="H6" s="95" t="s">
        <v>254</v>
      </c>
      <c r="I6" s="95"/>
      <c r="J6" s="95" t="s">
        <v>255</v>
      </c>
      <c r="K6" s="95"/>
      <c r="L6" s="95"/>
      <c r="M6" s="95"/>
      <c r="N6" s="95"/>
      <c r="O6" s="95"/>
    </row>
    <row r="7" spans="1:25" ht="16" customHeight="1">
      <c r="A7" s="101"/>
      <c r="B7" s="101"/>
      <c r="C7" s="101"/>
      <c r="D7" s="101"/>
      <c r="E7" s="101"/>
      <c r="F7" s="54" t="s">
        <v>237</v>
      </c>
      <c r="G7" s="54" t="s">
        <v>238</v>
      </c>
      <c r="H7" s="54" t="s">
        <v>237</v>
      </c>
      <c r="I7" s="54" t="s">
        <v>238</v>
      </c>
      <c r="J7" s="54" t="s">
        <v>237</v>
      </c>
      <c r="K7" s="54" t="s">
        <v>238</v>
      </c>
      <c r="L7" s="54" t="s">
        <v>237</v>
      </c>
      <c r="M7" s="54" t="s">
        <v>238</v>
      </c>
      <c r="N7" s="54" t="s">
        <v>237</v>
      </c>
      <c r="O7" s="54" t="s">
        <v>238</v>
      </c>
    </row>
    <row r="8" spans="1:25" ht="16" customHeight="1">
      <c r="A8" s="99" t="s">
        <v>83</v>
      </c>
      <c r="B8" s="62" t="s">
        <v>45</v>
      </c>
      <c r="C8" s="56"/>
      <c r="D8" s="56"/>
      <c r="E8" s="66" t="s">
        <v>36</v>
      </c>
      <c r="F8" s="67">
        <v>30698</v>
      </c>
      <c r="G8" s="67">
        <v>30412</v>
      </c>
      <c r="H8" s="67">
        <v>24533</v>
      </c>
      <c r="I8" s="67">
        <v>26352</v>
      </c>
      <c r="J8" s="67">
        <v>24641</v>
      </c>
      <c r="K8" s="67">
        <v>24796</v>
      </c>
      <c r="L8" s="67"/>
      <c r="M8" s="67"/>
      <c r="N8" s="67"/>
      <c r="O8" s="67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6" customHeight="1">
      <c r="A9" s="99"/>
      <c r="B9" s="64"/>
      <c r="C9" s="56" t="s">
        <v>46</v>
      </c>
      <c r="D9" s="56"/>
      <c r="E9" s="66" t="s">
        <v>37</v>
      </c>
      <c r="F9" s="67">
        <f>F8-F10</f>
        <v>30689</v>
      </c>
      <c r="G9" s="67">
        <v>30395</v>
      </c>
      <c r="H9" s="67">
        <f>H8-H10</f>
        <v>24166</v>
      </c>
      <c r="I9" s="67">
        <v>26352</v>
      </c>
      <c r="J9" s="67">
        <f>J8-J10</f>
        <v>24640</v>
      </c>
      <c r="K9" s="67">
        <v>24795</v>
      </c>
      <c r="L9" s="67"/>
      <c r="M9" s="67"/>
      <c r="N9" s="67"/>
      <c r="O9" s="67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6" customHeight="1">
      <c r="A10" s="99"/>
      <c r="B10" s="63"/>
      <c r="C10" s="56" t="s">
        <v>47</v>
      </c>
      <c r="D10" s="56"/>
      <c r="E10" s="66" t="s">
        <v>38</v>
      </c>
      <c r="F10" s="67">
        <v>9</v>
      </c>
      <c r="G10" s="67">
        <v>17</v>
      </c>
      <c r="H10" s="67">
        <v>367</v>
      </c>
      <c r="I10" s="67">
        <v>0</v>
      </c>
      <c r="J10" s="67">
        <v>1</v>
      </c>
      <c r="K10" s="68">
        <v>1</v>
      </c>
      <c r="L10" s="67"/>
      <c r="M10" s="67"/>
      <c r="N10" s="67"/>
      <c r="O10" s="67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6" customHeight="1">
      <c r="A11" s="99"/>
      <c r="B11" s="62" t="s">
        <v>48</v>
      </c>
      <c r="C11" s="56"/>
      <c r="D11" s="56"/>
      <c r="E11" s="66" t="s">
        <v>39</v>
      </c>
      <c r="F11" s="67">
        <v>26439</v>
      </c>
      <c r="G11" s="67">
        <v>25927</v>
      </c>
      <c r="H11" s="67">
        <v>27651</v>
      </c>
      <c r="I11" s="67">
        <v>25756</v>
      </c>
      <c r="J11" s="67">
        <v>23775</v>
      </c>
      <c r="K11" s="67">
        <v>23769</v>
      </c>
      <c r="L11" s="67"/>
      <c r="M11" s="67"/>
      <c r="N11" s="67"/>
      <c r="O11" s="67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6" customHeight="1">
      <c r="A12" s="99"/>
      <c r="B12" s="64"/>
      <c r="C12" s="56" t="s">
        <v>49</v>
      </c>
      <c r="D12" s="56"/>
      <c r="E12" s="66" t="s">
        <v>40</v>
      </c>
      <c r="F12" s="67">
        <f>F11-F13</f>
        <v>26398</v>
      </c>
      <c r="G12" s="67">
        <v>25925</v>
      </c>
      <c r="H12" s="67">
        <f>H11-H13</f>
        <v>27003</v>
      </c>
      <c r="I12" s="67">
        <v>25695</v>
      </c>
      <c r="J12" s="67">
        <f>J11-J13</f>
        <v>23734</v>
      </c>
      <c r="K12" s="67">
        <v>23769</v>
      </c>
      <c r="L12" s="67"/>
      <c r="M12" s="67"/>
      <c r="N12" s="67"/>
      <c r="O12" s="67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6" customHeight="1">
      <c r="A13" s="99"/>
      <c r="B13" s="63"/>
      <c r="C13" s="56" t="s">
        <v>50</v>
      </c>
      <c r="D13" s="56"/>
      <c r="E13" s="66" t="s">
        <v>41</v>
      </c>
      <c r="F13" s="67">
        <v>41</v>
      </c>
      <c r="G13" s="67">
        <v>2</v>
      </c>
      <c r="H13" s="67">
        <v>648</v>
      </c>
      <c r="I13" s="68">
        <v>61</v>
      </c>
      <c r="J13" s="67">
        <v>41</v>
      </c>
      <c r="K13" s="68">
        <v>0</v>
      </c>
      <c r="L13" s="67"/>
      <c r="M13" s="67"/>
      <c r="N13" s="67"/>
      <c r="O13" s="67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6" customHeight="1">
      <c r="A14" s="99"/>
      <c r="B14" s="56" t="s">
        <v>51</v>
      </c>
      <c r="C14" s="56"/>
      <c r="D14" s="56"/>
      <c r="E14" s="66" t="s">
        <v>148</v>
      </c>
      <c r="F14" s="67">
        <f>F9-F12</f>
        <v>4291</v>
      </c>
      <c r="G14" s="67">
        <f t="shared" ref="F14:O15" si="0">G9-G12</f>
        <v>4470</v>
      </c>
      <c r="H14" s="67">
        <f t="shared" si="0"/>
        <v>-2837</v>
      </c>
      <c r="I14" s="67">
        <f t="shared" si="0"/>
        <v>657</v>
      </c>
      <c r="J14" s="67">
        <f t="shared" si="0"/>
        <v>906</v>
      </c>
      <c r="K14" s="67">
        <f t="shared" si="0"/>
        <v>1026</v>
      </c>
      <c r="L14" s="67">
        <f t="shared" si="0"/>
        <v>0</v>
      </c>
      <c r="M14" s="67">
        <f t="shared" si="0"/>
        <v>0</v>
      </c>
      <c r="N14" s="67">
        <f t="shared" si="0"/>
        <v>0</v>
      </c>
      <c r="O14" s="67">
        <f t="shared" si="0"/>
        <v>0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6" customHeight="1">
      <c r="A15" s="99"/>
      <c r="B15" s="56" t="s">
        <v>52</v>
      </c>
      <c r="C15" s="56"/>
      <c r="D15" s="56"/>
      <c r="E15" s="66" t="s">
        <v>149</v>
      </c>
      <c r="F15" s="67">
        <f t="shared" si="0"/>
        <v>-32</v>
      </c>
      <c r="G15" s="67">
        <f t="shared" si="0"/>
        <v>15</v>
      </c>
      <c r="H15" s="67">
        <f t="shared" si="0"/>
        <v>-281</v>
      </c>
      <c r="I15" s="67">
        <f t="shared" si="0"/>
        <v>-61</v>
      </c>
      <c r="J15" s="67">
        <f t="shared" si="0"/>
        <v>-40</v>
      </c>
      <c r="K15" s="67">
        <f t="shared" si="0"/>
        <v>1</v>
      </c>
      <c r="L15" s="67">
        <f t="shared" si="0"/>
        <v>0</v>
      </c>
      <c r="M15" s="67">
        <f t="shared" si="0"/>
        <v>0</v>
      </c>
      <c r="N15" s="67">
        <f t="shared" si="0"/>
        <v>0</v>
      </c>
      <c r="O15" s="67">
        <f t="shared" si="0"/>
        <v>0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6" customHeight="1">
      <c r="A16" s="99"/>
      <c r="B16" s="56" t="s">
        <v>53</v>
      </c>
      <c r="C16" s="56"/>
      <c r="D16" s="56"/>
      <c r="E16" s="66" t="s">
        <v>150</v>
      </c>
      <c r="F16" s="67">
        <f t="shared" ref="F16:O16" si="1">F8-F11</f>
        <v>4259</v>
      </c>
      <c r="G16" s="67">
        <f t="shared" si="1"/>
        <v>4485</v>
      </c>
      <c r="H16" s="67">
        <f t="shared" si="1"/>
        <v>-3118</v>
      </c>
      <c r="I16" s="67">
        <f t="shared" si="1"/>
        <v>596</v>
      </c>
      <c r="J16" s="67">
        <f t="shared" si="1"/>
        <v>866</v>
      </c>
      <c r="K16" s="67">
        <f t="shared" si="1"/>
        <v>1027</v>
      </c>
      <c r="L16" s="67">
        <f t="shared" si="1"/>
        <v>0</v>
      </c>
      <c r="M16" s="67">
        <f t="shared" si="1"/>
        <v>0</v>
      </c>
      <c r="N16" s="67">
        <f t="shared" si="1"/>
        <v>0</v>
      </c>
      <c r="O16" s="67">
        <f t="shared" si="1"/>
        <v>0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16" customHeight="1">
      <c r="A17" s="99"/>
      <c r="B17" s="56" t="s">
        <v>54</v>
      </c>
      <c r="C17" s="56"/>
      <c r="D17" s="56"/>
      <c r="E17" s="54"/>
      <c r="F17" s="67">
        <v>0</v>
      </c>
      <c r="G17" s="68"/>
      <c r="H17" s="67">
        <v>3147</v>
      </c>
      <c r="I17" s="68">
        <v>29</v>
      </c>
      <c r="J17" s="67">
        <v>0</v>
      </c>
      <c r="K17" s="67">
        <v>0</v>
      </c>
      <c r="L17" s="67"/>
      <c r="M17" s="67"/>
      <c r="N17" s="68"/>
      <c r="O17" s="69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16" customHeight="1">
      <c r="A18" s="99"/>
      <c r="B18" s="56" t="s">
        <v>55</v>
      </c>
      <c r="C18" s="56"/>
      <c r="D18" s="56"/>
      <c r="E18" s="54"/>
      <c r="F18" s="69">
        <v>0</v>
      </c>
      <c r="G18" s="69"/>
      <c r="H18" s="69">
        <v>0</v>
      </c>
      <c r="I18" s="69">
        <v>0</v>
      </c>
      <c r="J18" s="69">
        <v>0</v>
      </c>
      <c r="K18" s="69">
        <v>0</v>
      </c>
      <c r="L18" s="69"/>
      <c r="M18" s="69"/>
      <c r="N18" s="69"/>
      <c r="O18" s="69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6" customHeight="1">
      <c r="A19" s="99" t="s">
        <v>84</v>
      </c>
      <c r="B19" s="62" t="s">
        <v>56</v>
      </c>
      <c r="C19" s="56"/>
      <c r="D19" s="56"/>
      <c r="E19" s="66"/>
      <c r="F19" s="67">
        <v>6776</v>
      </c>
      <c r="G19" s="67">
        <v>5845</v>
      </c>
      <c r="H19" s="67">
        <v>1708</v>
      </c>
      <c r="I19" s="67">
        <v>2195</v>
      </c>
      <c r="J19" s="67">
        <v>11371</v>
      </c>
      <c r="K19" s="67">
        <v>10418</v>
      </c>
      <c r="L19" s="67"/>
      <c r="M19" s="67"/>
      <c r="N19" s="67"/>
      <c r="O19" s="67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6" customHeight="1">
      <c r="A20" s="99"/>
      <c r="B20" s="63"/>
      <c r="C20" s="56" t="s">
        <v>57</v>
      </c>
      <c r="D20" s="56"/>
      <c r="E20" s="66"/>
      <c r="F20" s="67">
        <v>5934</v>
      </c>
      <c r="G20" s="67">
        <v>5083</v>
      </c>
      <c r="H20" s="67">
        <v>662</v>
      </c>
      <c r="I20" s="67">
        <v>1213</v>
      </c>
      <c r="J20" s="67">
        <v>10334</v>
      </c>
      <c r="K20" s="68">
        <v>9479</v>
      </c>
      <c r="L20" s="67"/>
      <c r="M20" s="67"/>
      <c r="N20" s="67"/>
      <c r="O20" s="67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6" customHeight="1">
      <c r="A21" s="99"/>
      <c r="B21" s="56" t="s">
        <v>58</v>
      </c>
      <c r="C21" s="56"/>
      <c r="D21" s="56"/>
      <c r="E21" s="66" t="s">
        <v>151</v>
      </c>
      <c r="F21" s="67">
        <v>6776</v>
      </c>
      <c r="G21" s="67">
        <v>5845</v>
      </c>
      <c r="H21" s="67">
        <v>1708</v>
      </c>
      <c r="I21" s="67">
        <v>2195</v>
      </c>
      <c r="J21" s="67">
        <v>11330</v>
      </c>
      <c r="K21" s="67">
        <v>8504</v>
      </c>
      <c r="L21" s="67"/>
      <c r="M21" s="67"/>
      <c r="N21" s="67"/>
      <c r="O21" s="67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16" customHeight="1">
      <c r="A22" s="99"/>
      <c r="B22" s="62" t="s">
        <v>59</v>
      </c>
      <c r="C22" s="56"/>
      <c r="D22" s="56"/>
      <c r="E22" s="66" t="s">
        <v>152</v>
      </c>
      <c r="F22" s="67">
        <v>20672</v>
      </c>
      <c r="G22" s="67">
        <v>19323</v>
      </c>
      <c r="H22" s="67">
        <v>5331</v>
      </c>
      <c r="I22" s="67">
        <v>3887</v>
      </c>
      <c r="J22" s="67">
        <v>26139</v>
      </c>
      <c r="K22" s="67">
        <v>22920</v>
      </c>
      <c r="L22" s="67"/>
      <c r="M22" s="67"/>
      <c r="N22" s="67"/>
      <c r="O22" s="67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6" customHeight="1">
      <c r="A23" s="99"/>
      <c r="B23" s="63" t="s">
        <v>60</v>
      </c>
      <c r="C23" s="56" t="s">
        <v>61</v>
      </c>
      <c r="D23" s="56"/>
      <c r="E23" s="66"/>
      <c r="F23" s="67">
        <v>4354</v>
      </c>
      <c r="G23" s="67">
        <v>4564</v>
      </c>
      <c r="H23" s="67">
        <v>2567</v>
      </c>
      <c r="I23" s="67">
        <v>1916</v>
      </c>
      <c r="J23" s="67">
        <v>12548</v>
      </c>
      <c r="K23" s="67">
        <v>12094</v>
      </c>
      <c r="L23" s="67"/>
      <c r="M23" s="67"/>
      <c r="N23" s="67"/>
      <c r="O23" s="67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16" customHeight="1">
      <c r="A24" s="99"/>
      <c r="B24" s="56" t="s">
        <v>153</v>
      </c>
      <c r="C24" s="56"/>
      <c r="D24" s="56"/>
      <c r="E24" s="66" t="s">
        <v>154</v>
      </c>
      <c r="F24" s="67">
        <f>F21-F22</f>
        <v>-13896</v>
      </c>
      <c r="G24" s="67">
        <f t="shared" ref="G24:O24" si="2">G21-G22</f>
        <v>-13478</v>
      </c>
      <c r="H24" s="67">
        <f t="shared" si="2"/>
        <v>-3623</v>
      </c>
      <c r="I24" s="67">
        <f t="shared" si="2"/>
        <v>-1692</v>
      </c>
      <c r="J24" s="67">
        <f t="shared" si="2"/>
        <v>-14809</v>
      </c>
      <c r="K24" s="67">
        <f t="shared" si="2"/>
        <v>-14416</v>
      </c>
      <c r="L24" s="67">
        <f t="shared" si="2"/>
        <v>0</v>
      </c>
      <c r="M24" s="67">
        <f t="shared" si="2"/>
        <v>0</v>
      </c>
      <c r="N24" s="67">
        <f t="shared" si="2"/>
        <v>0</v>
      </c>
      <c r="O24" s="67">
        <f t="shared" si="2"/>
        <v>0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16" customHeight="1">
      <c r="A25" s="99"/>
      <c r="B25" s="62" t="s">
        <v>62</v>
      </c>
      <c r="C25" s="62"/>
      <c r="D25" s="62"/>
      <c r="E25" s="103" t="s">
        <v>155</v>
      </c>
      <c r="F25" s="97">
        <v>13896</v>
      </c>
      <c r="G25" s="97">
        <v>13478</v>
      </c>
      <c r="H25" s="97">
        <v>3623</v>
      </c>
      <c r="I25" s="97">
        <v>1692</v>
      </c>
      <c r="J25" s="97">
        <v>14809</v>
      </c>
      <c r="K25" s="106">
        <v>14416</v>
      </c>
      <c r="L25" s="97"/>
      <c r="M25" s="97"/>
      <c r="N25" s="97"/>
      <c r="O25" s="97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16" customHeight="1">
      <c r="A26" s="99"/>
      <c r="B26" s="83" t="s">
        <v>63</v>
      </c>
      <c r="C26" s="83"/>
      <c r="D26" s="83"/>
      <c r="E26" s="104"/>
      <c r="F26" s="98"/>
      <c r="G26" s="98"/>
      <c r="H26" s="98"/>
      <c r="I26" s="98"/>
      <c r="J26" s="98"/>
      <c r="K26" s="107"/>
      <c r="L26" s="98"/>
      <c r="M26" s="98"/>
      <c r="N26" s="98"/>
      <c r="O26" s="9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6" customHeight="1">
      <c r="A27" s="99"/>
      <c r="B27" s="56" t="s">
        <v>156</v>
      </c>
      <c r="C27" s="56"/>
      <c r="D27" s="56"/>
      <c r="E27" s="66" t="s">
        <v>157</v>
      </c>
      <c r="F27" s="67">
        <f t="shared" ref="F27:O27" si="3">F24+F25</f>
        <v>0</v>
      </c>
      <c r="G27" s="67">
        <f t="shared" si="3"/>
        <v>0</v>
      </c>
      <c r="H27" s="67">
        <f t="shared" si="3"/>
        <v>0</v>
      </c>
      <c r="I27" s="67">
        <f t="shared" si="3"/>
        <v>0</v>
      </c>
      <c r="J27" s="67">
        <f t="shared" si="3"/>
        <v>0</v>
      </c>
      <c r="K27" s="67">
        <f t="shared" si="3"/>
        <v>0</v>
      </c>
      <c r="L27" s="67">
        <f t="shared" si="3"/>
        <v>0</v>
      </c>
      <c r="M27" s="67">
        <f t="shared" si="3"/>
        <v>0</v>
      </c>
      <c r="N27" s="67">
        <f t="shared" si="3"/>
        <v>0</v>
      </c>
      <c r="O27" s="67">
        <f t="shared" si="3"/>
        <v>0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6" customHeight="1">
      <c r="A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6" customHeight="1">
      <c r="A29" s="12"/>
      <c r="F29" s="18"/>
      <c r="G29" s="18"/>
      <c r="H29" s="18"/>
      <c r="I29" s="18"/>
      <c r="J29" s="19"/>
      <c r="K29" s="19"/>
      <c r="L29" s="18"/>
      <c r="M29" s="18"/>
      <c r="N29" s="18"/>
      <c r="O29" s="19" t="s">
        <v>158</v>
      </c>
      <c r="P29" s="18"/>
      <c r="Q29" s="18"/>
      <c r="R29" s="18"/>
      <c r="S29" s="18"/>
      <c r="T29" s="18"/>
      <c r="U29" s="18"/>
      <c r="V29" s="18"/>
      <c r="W29" s="18"/>
      <c r="X29" s="18"/>
      <c r="Y29" s="19"/>
    </row>
    <row r="30" spans="1:25" ht="16" customHeight="1">
      <c r="A30" s="101" t="s">
        <v>64</v>
      </c>
      <c r="B30" s="101"/>
      <c r="C30" s="101"/>
      <c r="D30" s="101"/>
      <c r="E30" s="101"/>
      <c r="F30" s="96" t="s">
        <v>256</v>
      </c>
      <c r="G30" s="96"/>
      <c r="H30" s="96" t="s">
        <v>257</v>
      </c>
      <c r="I30" s="96"/>
      <c r="J30" s="96" t="s">
        <v>258</v>
      </c>
      <c r="K30" s="96"/>
      <c r="L30" s="96" t="s">
        <v>259</v>
      </c>
      <c r="M30" s="96"/>
      <c r="N30" s="96"/>
      <c r="O30" s="96"/>
      <c r="P30" s="25"/>
      <c r="Q30" s="18"/>
      <c r="R30" s="25"/>
      <c r="S30" s="18"/>
      <c r="T30" s="25"/>
      <c r="U30" s="18"/>
      <c r="V30" s="25"/>
      <c r="W30" s="18"/>
      <c r="X30" s="25"/>
      <c r="Y30" s="18"/>
    </row>
    <row r="31" spans="1:25" ht="16" customHeight="1">
      <c r="A31" s="101"/>
      <c r="B31" s="101"/>
      <c r="C31" s="101"/>
      <c r="D31" s="101"/>
      <c r="E31" s="101"/>
      <c r="F31" s="54" t="s">
        <v>237</v>
      </c>
      <c r="G31" s="54" t="s">
        <v>238</v>
      </c>
      <c r="H31" s="54" t="s">
        <v>237</v>
      </c>
      <c r="I31" s="54" t="s">
        <v>238</v>
      </c>
      <c r="J31" s="54" t="s">
        <v>237</v>
      </c>
      <c r="K31" s="54" t="s">
        <v>238</v>
      </c>
      <c r="L31" s="54" t="s">
        <v>237</v>
      </c>
      <c r="M31" s="54" t="s">
        <v>238</v>
      </c>
      <c r="N31" s="54" t="s">
        <v>237</v>
      </c>
      <c r="O31" s="54" t="s">
        <v>238</v>
      </c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spans="1:25" ht="16" customHeight="1">
      <c r="A32" s="99" t="s">
        <v>85</v>
      </c>
      <c r="B32" s="62" t="s">
        <v>45</v>
      </c>
      <c r="C32" s="56"/>
      <c r="D32" s="56"/>
      <c r="E32" s="66" t="s">
        <v>36</v>
      </c>
      <c r="F32" s="67">
        <v>363</v>
      </c>
      <c r="G32" s="67">
        <v>69</v>
      </c>
      <c r="H32" s="67">
        <v>246</v>
      </c>
      <c r="I32" s="67">
        <v>238</v>
      </c>
      <c r="J32" s="67">
        <v>197</v>
      </c>
      <c r="K32" s="67">
        <v>168</v>
      </c>
      <c r="L32" s="67">
        <v>206</v>
      </c>
      <c r="M32" s="67">
        <v>217</v>
      </c>
      <c r="N32" s="67"/>
      <c r="O32" s="67"/>
      <c r="P32" s="22"/>
      <c r="Q32" s="22"/>
      <c r="R32" s="22"/>
      <c r="S32" s="22"/>
      <c r="T32" s="24"/>
      <c r="U32" s="24"/>
      <c r="V32" s="22"/>
      <c r="W32" s="22"/>
      <c r="X32" s="24"/>
      <c r="Y32" s="24"/>
    </row>
    <row r="33" spans="1:25" ht="16" customHeight="1">
      <c r="A33" s="105"/>
      <c r="B33" s="64"/>
      <c r="C33" s="62" t="s">
        <v>65</v>
      </c>
      <c r="D33" s="56"/>
      <c r="E33" s="66"/>
      <c r="F33" s="67">
        <v>342</v>
      </c>
      <c r="G33" s="67">
        <v>50</v>
      </c>
      <c r="H33" s="67">
        <v>103</v>
      </c>
      <c r="I33" s="67">
        <v>101</v>
      </c>
      <c r="J33" s="67">
        <v>50</v>
      </c>
      <c r="K33" s="67">
        <v>48</v>
      </c>
      <c r="L33" s="67">
        <v>0</v>
      </c>
      <c r="M33" s="67">
        <v>0</v>
      </c>
      <c r="N33" s="67"/>
      <c r="O33" s="67"/>
      <c r="P33" s="22"/>
      <c r="Q33" s="22"/>
      <c r="R33" s="22"/>
      <c r="S33" s="22"/>
      <c r="T33" s="24"/>
      <c r="U33" s="24"/>
      <c r="V33" s="22"/>
      <c r="W33" s="22"/>
      <c r="X33" s="24"/>
      <c r="Y33" s="24"/>
    </row>
    <row r="34" spans="1:25" ht="16" customHeight="1">
      <c r="A34" s="105"/>
      <c r="B34" s="64"/>
      <c r="C34" s="63"/>
      <c r="D34" s="56" t="s">
        <v>66</v>
      </c>
      <c r="E34" s="66"/>
      <c r="F34" s="67">
        <v>336</v>
      </c>
      <c r="G34" s="67">
        <v>43</v>
      </c>
      <c r="H34" s="67">
        <v>92</v>
      </c>
      <c r="I34" s="67">
        <v>90</v>
      </c>
      <c r="J34" s="67">
        <v>16</v>
      </c>
      <c r="K34" s="67">
        <v>15</v>
      </c>
      <c r="L34" s="67">
        <v>0</v>
      </c>
      <c r="M34" s="67">
        <v>0</v>
      </c>
      <c r="N34" s="67"/>
      <c r="O34" s="67"/>
      <c r="P34" s="22"/>
      <c r="Q34" s="22"/>
      <c r="R34" s="22"/>
      <c r="S34" s="22"/>
      <c r="T34" s="24"/>
      <c r="U34" s="24"/>
      <c r="V34" s="22"/>
      <c r="W34" s="22"/>
      <c r="X34" s="24"/>
      <c r="Y34" s="24"/>
    </row>
    <row r="35" spans="1:25" ht="16" customHeight="1">
      <c r="A35" s="105"/>
      <c r="B35" s="63"/>
      <c r="C35" s="56" t="s">
        <v>67</v>
      </c>
      <c r="D35" s="56"/>
      <c r="E35" s="66"/>
      <c r="F35" s="67">
        <v>21</v>
      </c>
      <c r="G35" s="67">
        <v>19</v>
      </c>
      <c r="H35" s="67">
        <v>143</v>
      </c>
      <c r="I35" s="67">
        <v>137</v>
      </c>
      <c r="J35" s="67">
        <v>147</v>
      </c>
      <c r="K35" s="69">
        <v>120</v>
      </c>
      <c r="L35" s="67">
        <v>206</v>
      </c>
      <c r="M35" s="67">
        <v>217</v>
      </c>
      <c r="N35" s="67"/>
      <c r="O35" s="67"/>
      <c r="P35" s="22"/>
      <c r="Q35" s="22"/>
      <c r="R35" s="22"/>
      <c r="S35" s="22"/>
      <c r="T35" s="24"/>
      <c r="U35" s="24"/>
      <c r="V35" s="22"/>
      <c r="W35" s="22"/>
      <c r="X35" s="24"/>
      <c r="Y35" s="24"/>
    </row>
    <row r="36" spans="1:25" ht="16" customHeight="1">
      <c r="A36" s="105"/>
      <c r="B36" s="62" t="s">
        <v>48</v>
      </c>
      <c r="C36" s="56"/>
      <c r="D36" s="56"/>
      <c r="E36" s="66" t="s">
        <v>37</v>
      </c>
      <c r="F36" s="67">
        <v>31</v>
      </c>
      <c r="G36" s="67">
        <v>31</v>
      </c>
      <c r="H36" s="67">
        <v>239</v>
      </c>
      <c r="I36" s="67">
        <v>238</v>
      </c>
      <c r="J36" s="67">
        <v>229</v>
      </c>
      <c r="K36" s="67">
        <v>136</v>
      </c>
      <c r="L36" s="67">
        <v>206</v>
      </c>
      <c r="M36" s="67">
        <v>217</v>
      </c>
      <c r="N36" s="67"/>
      <c r="O36" s="67"/>
      <c r="P36" s="22"/>
      <c r="Q36" s="22"/>
      <c r="R36" s="22"/>
      <c r="S36" s="22"/>
      <c r="T36" s="22"/>
      <c r="U36" s="22"/>
      <c r="V36" s="22"/>
      <c r="W36" s="22"/>
      <c r="X36" s="24"/>
      <c r="Y36" s="24"/>
    </row>
    <row r="37" spans="1:25" ht="16" customHeight="1">
      <c r="A37" s="105"/>
      <c r="B37" s="64"/>
      <c r="C37" s="56" t="s">
        <v>68</v>
      </c>
      <c r="D37" s="56"/>
      <c r="E37" s="66"/>
      <c r="F37" s="67">
        <v>30</v>
      </c>
      <c r="G37" s="67">
        <v>29</v>
      </c>
      <c r="H37" s="67">
        <v>239</v>
      </c>
      <c r="I37" s="67">
        <v>238</v>
      </c>
      <c r="J37" s="67">
        <v>229</v>
      </c>
      <c r="K37" s="67">
        <v>136</v>
      </c>
      <c r="L37" s="67">
        <v>206</v>
      </c>
      <c r="M37" s="67">
        <v>217</v>
      </c>
      <c r="N37" s="67"/>
      <c r="O37" s="67"/>
      <c r="P37" s="22"/>
      <c r="Q37" s="22"/>
      <c r="R37" s="22"/>
      <c r="S37" s="22"/>
      <c r="T37" s="22"/>
      <c r="U37" s="22"/>
      <c r="V37" s="22"/>
      <c r="W37" s="22"/>
      <c r="X37" s="24"/>
      <c r="Y37" s="24"/>
    </row>
    <row r="38" spans="1:25" ht="16" customHeight="1">
      <c r="A38" s="105"/>
      <c r="B38" s="63"/>
      <c r="C38" s="56" t="s">
        <v>69</v>
      </c>
      <c r="D38" s="56"/>
      <c r="E38" s="66"/>
      <c r="F38" s="67">
        <v>1</v>
      </c>
      <c r="G38" s="67">
        <v>2</v>
      </c>
      <c r="H38" s="67">
        <v>0</v>
      </c>
      <c r="I38" s="67">
        <v>0</v>
      </c>
      <c r="J38" s="67">
        <v>0</v>
      </c>
      <c r="K38" s="69">
        <v>0</v>
      </c>
      <c r="L38" s="67">
        <v>0</v>
      </c>
      <c r="M38" s="67">
        <v>0</v>
      </c>
      <c r="N38" s="67"/>
      <c r="O38" s="67"/>
      <c r="P38" s="22"/>
      <c r="Q38" s="22"/>
      <c r="R38" s="24"/>
      <c r="S38" s="24"/>
      <c r="T38" s="22"/>
      <c r="U38" s="22"/>
      <c r="V38" s="22"/>
      <c r="W38" s="22"/>
      <c r="X38" s="24"/>
      <c r="Y38" s="24"/>
    </row>
    <row r="39" spans="1:25" ht="16" customHeight="1">
      <c r="A39" s="105"/>
      <c r="B39" s="30" t="s">
        <v>70</v>
      </c>
      <c r="C39" s="30"/>
      <c r="D39" s="30"/>
      <c r="E39" s="66" t="s">
        <v>159</v>
      </c>
      <c r="F39" s="67">
        <f t="shared" ref="F39:O39" si="4">F32-F36</f>
        <v>332</v>
      </c>
      <c r="G39" s="67">
        <f t="shared" si="4"/>
        <v>38</v>
      </c>
      <c r="H39" s="67">
        <f>H32-H36</f>
        <v>7</v>
      </c>
      <c r="I39" s="67">
        <f t="shared" si="4"/>
        <v>0</v>
      </c>
      <c r="J39" s="67">
        <f t="shared" si="4"/>
        <v>-32</v>
      </c>
      <c r="K39" s="67">
        <f t="shared" si="4"/>
        <v>32</v>
      </c>
      <c r="L39" s="67">
        <f t="shared" si="4"/>
        <v>0</v>
      </c>
      <c r="M39" s="67">
        <f t="shared" si="4"/>
        <v>0</v>
      </c>
      <c r="N39" s="67">
        <f t="shared" si="4"/>
        <v>0</v>
      </c>
      <c r="O39" s="67">
        <f t="shared" si="4"/>
        <v>0</v>
      </c>
      <c r="P39" s="22"/>
      <c r="Q39" s="22"/>
      <c r="R39" s="22"/>
      <c r="S39" s="22"/>
      <c r="T39" s="22"/>
      <c r="U39" s="22"/>
      <c r="V39" s="22"/>
      <c r="W39" s="22"/>
      <c r="X39" s="24"/>
      <c r="Y39" s="24"/>
    </row>
    <row r="40" spans="1:25" ht="16" customHeight="1">
      <c r="A40" s="99" t="s">
        <v>86</v>
      </c>
      <c r="B40" s="62" t="s">
        <v>71</v>
      </c>
      <c r="C40" s="56"/>
      <c r="D40" s="56"/>
      <c r="E40" s="66" t="s">
        <v>39</v>
      </c>
      <c r="F40" s="67">
        <v>760</v>
      </c>
      <c r="G40" s="67">
        <v>1138</v>
      </c>
      <c r="H40" s="67">
        <v>4</v>
      </c>
      <c r="I40" s="67">
        <v>6</v>
      </c>
      <c r="J40" s="67">
        <v>128</v>
      </c>
      <c r="K40" s="67">
        <v>247</v>
      </c>
      <c r="L40" s="67">
        <v>0</v>
      </c>
      <c r="M40" s="67">
        <v>0</v>
      </c>
      <c r="N40" s="67"/>
      <c r="O40" s="67"/>
      <c r="P40" s="22"/>
      <c r="Q40" s="22"/>
      <c r="R40" s="22"/>
      <c r="S40" s="22"/>
      <c r="T40" s="24"/>
      <c r="U40" s="24"/>
      <c r="V40" s="24"/>
      <c r="W40" s="24"/>
      <c r="X40" s="22"/>
      <c r="Y40" s="22"/>
    </row>
    <row r="41" spans="1:25" ht="16" customHeight="1">
      <c r="A41" s="100"/>
      <c r="B41" s="63"/>
      <c r="C41" s="56" t="s">
        <v>72</v>
      </c>
      <c r="D41" s="56"/>
      <c r="E41" s="66"/>
      <c r="F41" s="69">
        <v>140</v>
      </c>
      <c r="G41" s="69">
        <v>0</v>
      </c>
      <c r="H41" s="69">
        <v>0</v>
      </c>
      <c r="I41" s="69">
        <v>6</v>
      </c>
      <c r="J41" s="69">
        <v>110</v>
      </c>
      <c r="K41" s="67">
        <v>243</v>
      </c>
      <c r="L41" s="69">
        <v>0</v>
      </c>
      <c r="M41" s="67">
        <v>0</v>
      </c>
      <c r="N41" s="67"/>
      <c r="O41" s="67"/>
      <c r="P41" s="24"/>
      <c r="Q41" s="24"/>
      <c r="R41" s="24"/>
      <c r="S41" s="24"/>
      <c r="T41" s="24"/>
      <c r="U41" s="24"/>
      <c r="V41" s="24"/>
      <c r="W41" s="24"/>
      <c r="X41" s="22"/>
      <c r="Y41" s="22"/>
    </row>
    <row r="42" spans="1:25" ht="16" customHeight="1">
      <c r="A42" s="100"/>
      <c r="B42" s="62" t="s">
        <v>59</v>
      </c>
      <c r="C42" s="56"/>
      <c r="D42" s="56"/>
      <c r="E42" s="66" t="s">
        <v>40</v>
      </c>
      <c r="F42" s="67">
        <v>1255</v>
      </c>
      <c r="G42" s="67">
        <v>1273</v>
      </c>
      <c r="H42" s="67">
        <v>4</v>
      </c>
      <c r="I42" s="67">
        <v>6</v>
      </c>
      <c r="J42" s="67">
        <v>128</v>
      </c>
      <c r="K42" s="67">
        <v>247</v>
      </c>
      <c r="L42" s="67">
        <v>0</v>
      </c>
      <c r="M42" s="67">
        <v>0</v>
      </c>
      <c r="N42" s="67"/>
      <c r="O42" s="67"/>
      <c r="P42" s="22"/>
      <c r="Q42" s="22"/>
      <c r="R42" s="22"/>
      <c r="S42" s="22"/>
      <c r="T42" s="24"/>
      <c r="U42" s="24"/>
      <c r="V42" s="22"/>
      <c r="W42" s="22"/>
      <c r="X42" s="22"/>
      <c r="Y42" s="22"/>
    </row>
    <row r="43" spans="1:25" ht="16" customHeight="1">
      <c r="A43" s="100"/>
      <c r="B43" s="63"/>
      <c r="C43" s="56" t="s">
        <v>73</v>
      </c>
      <c r="D43" s="56"/>
      <c r="E43" s="66"/>
      <c r="F43" s="67">
        <v>149</v>
      </c>
      <c r="G43" s="67">
        <v>365</v>
      </c>
      <c r="H43" s="67">
        <v>4</v>
      </c>
      <c r="I43" s="67">
        <v>0</v>
      </c>
      <c r="J43" s="67">
        <v>18</v>
      </c>
      <c r="K43" s="69">
        <v>0</v>
      </c>
      <c r="L43" s="67">
        <v>0</v>
      </c>
      <c r="M43" s="67">
        <v>0</v>
      </c>
      <c r="N43" s="67"/>
      <c r="O43" s="67"/>
      <c r="P43" s="22"/>
      <c r="Q43" s="22"/>
      <c r="R43" s="24"/>
      <c r="S43" s="22"/>
      <c r="T43" s="24"/>
      <c r="U43" s="24"/>
      <c r="V43" s="22"/>
      <c r="W43" s="22"/>
      <c r="X43" s="24"/>
      <c r="Y43" s="24"/>
    </row>
    <row r="44" spans="1:25" ht="16" customHeight="1">
      <c r="A44" s="100"/>
      <c r="B44" s="56" t="s">
        <v>70</v>
      </c>
      <c r="C44" s="56"/>
      <c r="D44" s="56"/>
      <c r="E44" s="66" t="s">
        <v>160</v>
      </c>
      <c r="F44" s="69">
        <f t="shared" ref="F44:O44" si="5">F40-F42</f>
        <v>-495</v>
      </c>
      <c r="G44" s="69">
        <f t="shared" si="5"/>
        <v>-135</v>
      </c>
      <c r="H44" s="69">
        <f t="shared" si="5"/>
        <v>0</v>
      </c>
      <c r="I44" s="69">
        <f t="shared" si="5"/>
        <v>0</v>
      </c>
      <c r="J44" s="69">
        <f t="shared" si="5"/>
        <v>0</v>
      </c>
      <c r="K44" s="69">
        <f t="shared" si="5"/>
        <v>0</v>
      </c>
      <c r="L44" s="69">
        <f t="shared" si="5"/>
        <v>0</v>
      </c>
      <c r="M44" s="69">
        <f t="shared" si="5"/>
        <v>0</v>
      </c>
      <c r="N44" s="69">
        <f t="shared" si="5"/>
        <v>0</v>
      </c>
      <c r="O44" s="69">
        <f t="shared" si="5"/>
        <v>0</v>
      </c>
      <c r="P44" s="24"/>
      <c r="Q44" s="24"/>
      <c r="R44" s="22"/>
      <c r="S44" s="22"/>
      <c r="T44" s="24"/>
      <c r="U44" s="24"/>
      <c r="V44" s="22"/>
      <c r="W44" s="22"/>
      <c r="X44" s="22"/>
      <c r="Y44" s="22"/>
    </row>
    <row r="45" spans="1:25" ht="16" customHeight="1">
      <c r="A45" s="99" t="s">
        <v>78</v>
      </c>
      <c r="B45" s="30" t="s">
        <v>74</v>
      </c>
      <c r="C45" s="30"/>
      <c r="D45" s="30"/>
      <c r="E45" s="66" t="s">
        <v>161</v>
      </c>
      <c r="F45" s="67">
        <f t="shared" ref="F45:O45" si="6">F39+F44</f>
        <v>-163</v>
      </c>
      <c r="G45" s="67">
        <f t="shared" si="6"/>
        <v>-97</v>
      </c>
      <c r="H45" s="67">
        <f>H39+H44</f>
        <v>7</v>
      </c>
      <c r="I45" s="67">
        <f t="shared" si="6"/>
        <v>0</v>
      </c>
      <c r="J45" s="67">
        <f t="shared" si="6"/>
        <v>-32</v>
      </c>
      <c r="K45" s="67">
        <f t="shared" si="6"/>
        <v>32</v>
      </c>
      <c r="L45" s="67">
        <f t="shared" si="6"/>
        <v>0</v>
      </c>
      <c r="M45" s="67">
        <f t="shared" si="6"/>
        <v>0</v>
      </c>
      <c r="N45" s="67">
        <f t="shared" si="6"/>
        <v>0</v>
      </c>
      <c r="O45" s="67">
        <f t="shared" si="6"/>
        <v>0</v>
      </c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16" customHeight="1">
      <c r="A46" s="100"/>
      <c r="B46" s="56" t="s">
        <v>75</v>
      </c>
      <c r="C46" s="56"/>
      <c r="D46" s="56"/>
      <c r="E46" s="56"/>
      <c r="F46" s="69">
        <v>0</v>
      </c>
      <c r="G46" s="69">
        <v>0</v>
      </c>
      <c r="H46" s="69">
        <v>0</v>
      </c>
      <c r="I46" s="69">
        <v>0</v>
      </c>
      <c r="J46" s="69">
        <v>0</v>
      </c>
      <c r="K46" s="69">
        <v>0</v>
      </c>
      <c r="L46" s="69">
        <v>0</v>
      </c>
      <c r="M46" s="67">
        <v>0</v>
      </c>
      <c r="N46" s="69"/>
      <c r="O46" s="69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6" customHeight="1">
      <c r="A47" s="100"/>
      <c r="B47" s="56" t="s">
        <v>76</v>
      </c>
      <c r="C47" s="56"/>
      <c r="D47" s="56"/>
      <c r="E47" s="56"/>
      <c r="F47" s="67">
        <v>6</v>
      </c>
      <c r="G47" s="67">
        <v>168</v>
      </c>
      <c r="H47" s="67">
        <v>7</v>
      </c>
      <c r="I47" s="67">
        <v>0</v>
      </c>
      <c r="J47" s="67">
        <v>24</v>
      </c>
      <c r="K47" s="67">
        <v>56</v>
      </c>
      <c r="L47" s="67">
        <v>0</v>
      </c>
      <c r="M47" s="67">
        <v>0</v>
      </c>
      <c r="N47" s="67"/>
      <c r="O47" s="67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16" customHeight="1">
      <c r="A48" s="100"/>
      <c r="B48" s="56" t="s">
        <v>77</v>
      </c>
      <c r="C48" s="56"/>
      <c r="D48" s="56"/>
      <c r="E48" s="56"/>
      <c r="F48" s="67">
        <v>0</v>
      </c>
      <c r="G48" s="67">
        <v>0</v>
      </c>
      <c r="H48" s="67">
        <v>0</v>
      </c>
      <c r="I48" s="67">
        <v>0</v>
      </c>
      <c r="J48" s="67">
        <v>0</v>
      </c>
      <c r="K48" s="67">
        <v>0</v>
      </c>
      <c r="L48" s="67">
        <v>0</v>
      </c>
      <c r="M48" s="67">
        <v>0</v>
      </c>
      <c r="N48" s="67"/>
      <c r="O48" s="67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15" ht="16" customHeight="1">
      <c r="A49" s="11" t="s">
        <v>162</v>
      </c>
      <c r="O49" s="4"/>
    </row>
    <row r="50" spans="1:15" ht="16" customHeight="1">
      <c r="A50" s="11"/>
    </row>
  </sheetData>
  <mergeCells count="28"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  <mergeCell ref="F6:G6"/>
    <mergeCell ref="H6:I6"/>
    <mergeCell ref="A32:A39"/>
    <mergeCell ref="A40:A44"/>
    <mergeCell ref="A45:A48"/>
    <mergeCell ref="O25:O26"/>
    <mergeCell ref="A30:E31"/>
    <mergeCell ref="F30:G30"/>
    <mergeCell ref="H30:I30"/>
    <mergeCell ref="J30:K30"/>
    <mergeCell ref="L30:M30"/>
    <mergeCell ref="N30:O30"/>
  </mergeCells>
  <phoneticPr fontId="15"/>
  <printOptions horizontalCentered="1" gridLinesSet="0"/>
  <pageMargins left="0.78740157480314965" right="0.35433070866141736" top="0.27559055118110237" bottom="0.23622047244094491" header="0.19685039370078741" footer="0.19685039370078741"/>
  <pageSetup paperSize="9" scale="67" firstPageNumber="3" orientation="landscape" useFirstPageNumber="1" r:id="rId1"/>
  <headerFooter alignWithMargins="0">
    <oddHeader>&amp;R&amp;"明朝,斜体"&amp;9指定都市－4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="85" zoomScaleNormal="100" zoomScaleSheetLayoutView="85" workbookViewId="0">
      <pane xSplit="4" ySplit="7" topLeftCell="E8" activePane="bottomRight" state="frozen"/>
      <selection activeCell="G46" sqref="G46"/>
      <selection pane="topRight" activeCell="G46" sqref="G46"/>
      <selection pane="bottomLeft" activeCell="G46" sqref="G46"/>
      <selection pane="bottomRight" activeCell="F25" sqref="F25"/>
    </sheetView>
  </sheetViews>
  <sheetFormatPr defaultColWidth="9" defaultRowHeight="13"/>
  <cols>
    <col min="1" max="2" width="3.6328125" style="1" customWidth="1"/>
    <col min="3" max="3" width="21.36328125" style="1" customWidth="1"/>
    <col min="4" max="4" width="20" style="1" customWidth="1"/>
    <col min="5" max="14" width="12.6328125" style="1" customWidth="1"/>
    <col min="15" max="16384" width="9" style="1"/>
  </cols>
  <sheetData>
    <row r="1" spans="1:14" ht="34" customHeight="1">
      <c r="A1" s="37" t="s">
        <v>0</v>
      </c>
      <c r="B1" s="37"/>
      <c r="C1" s="43" t="s">
        <v>252</v>
      </c>
      <c r="D1" s="44"/>
    </row>
    <row r="3" spans="1:14" ht="15" customHeight="1">
      <c r="A3" s="15" t="s">
        <v>163</v>
      </c>
      <c r="B3" s="15"/>
      <c r="C3" s="15"/>
      <c r="D3" s="15"/>
      <c r="E3" s="15"/>
      <c r="F3" s="15"/>
      <c r="I3" s="15"/>
      <c r="J3" s="15"/>
    </row>
    <row r="4" spans="1:14" ht="15" customHeight="1">
      <c r="A4" s="15"/>
      <c r="B4" s="15"/>
      <c r="C4" s="15"/>
      <c r="D4" s="15"/>
      <c r="E4" s="15"/>
      <c r="F4" s="15"/>
      <c r="I4" s="15"/>
      <c r="J4" s="15"/>
    </row>
    <row r="5" spans="1:14" ht="15" customHeight="1">
      <c r="A5" s="45"/>
      <c r="B5" s="45" t="s">
        <v>241</v>
      </c>
      <c r="C5" s="45"/>
      <c r="D5" s="45"/>
      <c r="H5" s="16"/>
      <c r="L5" s="16"/>
      <c r="N5" s="16" t="s">
        <v>164</v>
      </c>
    </row>
    <row r="6" spans="1:14" ht="15" customHeight="1">
      <c r="A6" s="46"/>
      <c r="B6" s="47"/>
      <c r="C6" s="47"/>
      <c r="D6" s="89"/>
      <c r="E6" s="109" t="s">
        <v>260</v>
      </c>
      <c r="F6" s="109"/>
      <c r="G6" s="109" t="s">
        <v>261</v>
      </c>
      <c r="H6" s="109"/>
      <c r="I6" s="109" t="s">
        <v>262</v>
      </c>
      <c r="J6" s="109"/>
      <c r="K6" s="109"/>
      <c r="L6" s="109"/>
      <c r="M6" s="109"/>
      <c r="N6" s="109"/>
    </row>
    <row r="7" spans="1:14" ht="15" customHeight="1">
      <c r="A7" s="48"/>
      <c r="B7" s="49"/>
      <c r="C7" s="49"/>
      <c r="D7" s="90"/>
      <c r="E7" s="28" t="s">
        <v>237</v>
      </c>
      <c r="F7" s="28" t="s">
        <v>238</v>
      </c>
      <c r="G7" s="28" t="s">
        <v>237</v>
      </c>
      <c r="H7" s="28" t="s">
        <v>238</v>
      </c>
      <c r="I7" s="28" t="s">
        <v>237</v>
      </c>
      <c r="J7" s="28" t="s">
        <v>238</v>
      </c>
      <c r="K7" s="28" t="s">
        <v>237</v>
      </c>
      <c r="L7" s="28" t="s">
        <v>238</v>
      </c>
      <c r="M7" s="28" t="s">
        <v>237</v>
      </c>
      <c r="N7" s="28" t="s">
        <v>238</v>
      </c>
    </row>
    <row r="8" spans="1:14" ht="18" customHeight="1">
      <c r="A8" s="92" t="s">
        <v>165</v>
      </c>
      <c r="B8" s="84" t="s">
        <v>166</v>
      </c>
      <c r="C8" s="85"/>
      <c r="D8" s="85"/>
      <c r="E8" s="86">
        <v>7</v>
      </c>
      <c r="F8" s="86">
        <v>7</v>
      </c>
      <c r="G8" s="86">
        <v>1</v>
      </c>
      <c r="H8" s="86">
        <v>1</v>
      </c>
      <c r="I8" s="86">
        <v>1</v>
      </c>
      <c r="J8" s="86">
        <v>1</v>
      </c>
      <c r="K8" s="86"/>
      <c r="L8" s="86"/>
      <c r="M8" s="86"/>
      <c r="N8" s="86"/>
    </row>
    <row r="9" spans="1:14" ht="18" customHeight="1">
      <c r="A9" s="92"/>
      <c r="B9" s="92" t="s">
        <v>167</v>
      </c>
      <c r="C9" s="56" t="s">
        <v>168</v>
      </c>
      <c r="D9" s="56"/>
      <c r="E9" s="86">
        <v>80</v>
      </c>
      <c r="F9" s="86">
        <v>80</v>
      </c>
      <c r="G9" s="86">
        <v>500</v>
      </c>
      <c r="H9" s="86">
        <v>500</v>
      </c>
      <c r="I9" s="86">
        <v>500</v>
      </c>
      <c r="J9" s="86">
        <v>500</v>
      </c>
      <c r="K9" s="86"/>
      <c r="L9" s="86"/>
      <c r="M9" s="86"/>
      <c r="N9" s="86"/>
    </row>
    <row r="10" spans="1:14" ht="18" customHeight="1">
      <c r="A10" s="92"/>
      <c r="B10" s="92"/>
      <c r="C10" s="56" t="s">
        <v>169</v>
      </c>
      <c r="D10" s="56"/>
      <c r="E10" s="86">
        <v>67</v>
      </c>
      <c r="F10" s="86">
        <v>67</v>
      </c>
      <c r="G10" s="86">
        <v>500</v>
      </c>
      <c r="H10" s="86">
        <v>500</v>
      </c>
      <c r="I10" s="86">
        <v>500</v>
      </c>
      <c r="J10" s="86">
        <v>500</v>
      </c>
      <c r="K10" s="86"/>
      <c r="L10" s="86"/>
      <c r="M10" s="86"/>
      <c r="N10" s="86"/>
    </row>
    <row r="11" spans="1:14" ht="18" customHeight="1">
      <c r="A11" s="92"/>
      <c r="B11" s="92"/>
      <c r="C11" s="56" t="s">
        <v>170</v>
      </c>
      <c r="D11" s="56"/>
      <c r="E11" s="86">
        <v>0</v>
      </c>
      <c r="F11" s="86">
        <v>0</v>
      </c>
      <c r="G11" s="86">
        <v>0</v>
      </c>
      <c r="H11" s="86">
        <v>0</v>
      </c>
      <c r="I11" s="86">
        <v>0</v>
      </c>
      <c r="J11" s="86">
        <v>0</v>
      </c>
      <c r="K11" s="86"/>
      <c r="L11" s="86"/>
      <c r="M11" s="86"/>
      <c r="N11" s="86"/>
    </row>
    <row r="12" spans="1:14" ht="18" customHeight="1">
      <c r="A12" s="92"/>
      <c r="B12" s="92"/>
      <c r="C12" s="56" t="s">
        <v>171</v>
      </c>
      <c r="D12" s="56"/>
      <c r="E12" s="86">
        <v>13</v>
      </c>
      <c r="F12" s="86">
        <v>13</v>
      </c>
      <c r="G12" s="86">
        <v>0</v>
      </c>
      <c r="H12" s="86">
        <v>0</v>
      </c>
      <c r="I12" s="86">
        <v>0</v>
      </c>
      <c r="J12" s="86">
        <v>0</v>
      </c>
      <c r="K12" s="86"/>
      <c r="L12" s="86"/>
      <c r="M12" s="86"/>
      <c r="N12" s="86"/>
    </row>
    <row r="13" spans="1:14" ht="18" customHeight="1">
      <c r="A13" s="92"/>
      <c r="B13" s="92"/>
      <c r="C13" s="56" t="s">
        <v>172</v>
      </c>
      <c r="D13" s="56"/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  <c r="K13" s="86"/>
      <c r="L13" s="86"/>
      <c r="M13" s="86"/>
      <c r="N13" s="86"/>
    </row>
    <row r="14" spans="1:14" ht="18" customHeight="1">
      <c r="A14" s="92"/>
      <c r="B14" s="92"/>
      <c r="C14" s="56" t="s">
        <v>78</v>
      </c>
      <c r="D14" s="56"/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/>
      <c r="L14" s="86"/>
      <c r="M14" s="86"/>
      <c r="N14" s="86"/>
    </row>
    <row r="15" spans="1:14" ht="18" customHeight="1">
      <c r="A15" s="92" t="s">
        <v>173</v>
      </c>
      <c r="B15" s="92" t="s">
        <v>174</v>
      </c>
      <c r="C15" s="56" t="s">
        <v>175</v>
      </c>
      <c r="D15" s="56"/>
      <c r="E15" s="67">
        <v>279</v>
      </c>
      <c r="F15" s="67">
        <v>258</v>
      </c>
      <c r="G15" s="67">
        <v>878</v>
      </c>
      <c r="H15" s="67">
        <v>870</v>
      </c>
      <c r="I15" s="67">
        <v>520</v>
      </c>
      <c r="J15" s="67">
        <v>511</v>
      </c>
      <c r="K15" s="67"/>
      <c r="L15" s="67"/>
      <c r="M15" s="67"/>
      <c r="N15" s="67"/>
    </row>
    <row r="16" spans="1:14" ht="18" customHeight="1">
      <c r="A16" s="92"/>
      <c r="B16" s="92"/>
      <c r="C16" s="56" t="s">
        <v>176</v>
      </c>
      <c r="D16" s="56"/>
      <c r="E16" s="67">
        <v>550</v>
      </c>
      <c r="F16" s="67">
        <v>557</v>
      </c>
      <c r="G16" s="67">
        <v>1898</v>
      </c>
      <c r="H16" s="67">
        <v>1933</v>
      </c>
      <c r="I16" s="67">
        <v>906</v>
      </c>
      <c r="J16" s="67">
        <v>924</v>
      </c>
      <c r="K16" s="67"/>
      <c r="L16" s="67"/>
      <c r="M16" s="67"/>
      <c r="N16" s="67"/>
    </row>
    <row r="17" spans="1:15" ht="18" customHeight="1">
      <c r="A17" s="92"/>
      <c r="B17" s="92"/>
      <c r="C17" s="56" t="s">
        <v>177</v>
      </c>
      <c r="D17" s="56"/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/>
      <c r="L17" s="67"/>
      <c r="M17" s="67"/>
      <c r="N17" s="67"/>
    </row>
    <row r="18" spans="1:15" ht="18" customHeight="1">
      <c r="A18" s="92"/>
      <c r="B18" s="92"/>
      <c r="C18" s="56" t="s">
        <v>178</v>
      </c>
      <c r="D18" s="56"/>
      <c r="E18" s="67">
        <f>SUM(E15:E17)</f>
        <v>829</v>
      </c>
      <c r="F18" s="67">
        <f t="shared" ref="F18:J18" si="0">SUM(F15:F17)</f>
        <v>815</v>
      </c>
      <c r="G18" s="67">
        <f t="shared" si="0"/>
        <v>2776</v>
      </c>
      <c r="H18" s="67">
        <f t="shared" si="0"/>
        <v>2803</v>
      </c>
      <c r="I18" s="67">
        <f t="shared" si="0"/>
        <v>1426</v>
      </c>
      <c r="J18" s="67">
        <f t="shared" si="0"/>
        <v>1435</v>
      </c>
      <c r="K18" s="67"/>
      <c r="L18" s="67"/>
      <c r="M18" s="67"/>
      <c r="N18" s="67"/>
    </row>
    <row r="19" spans="1:15" ht="18" customHeight="1">
      <c r="A19" s="92"/>
      <c r="B19" s="92" t="s">
        <v>179</v>
      </c>
      <c r="C19" s="56" t="s">
        <v>180</v>
      </c>
      <c r="D19" s="56"/>
      <c r="E19" s="67">
        <v>34</v>
      </c>
      <c r="F19" s="67">
        <v>31</v>
      </c>
      <c r="G19" s="67">
        <v>276</v>
      </c>
      <c r="H19" s="67">
        <v>169</v>
      </c>
      <c r="I19" s="67">
        <v>122</v>
      </c>
      <c r="J19" s="67">
        <v>126</v>
      </c>
      <c r="K19" s="67"/>
      <c r="L19" s="67"/>
      <c r="M19" s="67"/>
      <c r="N19" s="67"/>
    </row>
    <row r="20" spans="1:15" ht="18" customHeight="1">
      <c r="A20" s="92"/>
      <c r="B20" s="92"/>
      <c r="C20" s="56" t="s">
        <v>181</v>
      </c>
      <c r="D20" s="56"/>
      <c r="E20" s="67">
        <v>156</v>
      </c>
      <c r="F20" s="67">
        <v>153</v>
      </c>
      <c r="G20" s="67">
        <v>1512</v>
      </c>
      <c r="H20" s="67">
        <v>1726</v>
      </c>
      <c r="I20" s="67">
        <v>375</v>
      </c>
      <c r="J20" s="67">
        <v>423</v>
      </c>
      <c r="K20" s="67"/>
      <c r="L20" s="67"/>
      <c r="M20" s="67"/>
      <c r="N20" s="67"/>
    </row>
    <row r="21" spans="1:15" ht="18" customHeight="1">
      <c r="A21" s="92"/>
      <c r="B21" s="92"/>
      <c r="C21" s="56" t="s">
        <v>182</v>
      </c>
      <c r="D21" s="56"/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/>
      <c r="L21" s="87"/>
      <c r="M21" s="87"/>
      <c r="N21" s="87"/>
    </row>
    <row r="22" spans="1:15" ht="18" customHeight="1">
      <c r="A22" s="92"/>
      <c r="B22" s="92"/>
      <c r="C22" s="30" t="s">
        <v>183</v>
      </c>
      <c r="D22" s="30"/>
      <c r="E22" s="67">
        <f>SUM(E19:E21)</f>
        <v>190</v>
      </c>
      <c r="F22" s="67">
        <f t="shared" ref="F22:J22" si="1">SUM(F19:F21)</f>
        <v>184</v>
      </c>
      <c r="G22" s="67">
        <f t="shared" si="1"/>
        <v>1788</v>
      </c>
      <c r="H22" s="67">
        <f t="shared" si="1"/>
        <v>1895</v>
      </c>
      <c r="I22" s="67">
        <f t="shared" si="1"/>
        <v>497</v>
      </c>
      <c r="J22" s="67">
        <f t="shared" si="1"/>
        <v>549</v>
      </c>
      <c r="K22" s="67"/>
      <c r="L22" s="67"/>
      <c r="M22" s="67"/>
      <c r="N22" s="67"/>
    </row>
    <row r="23" spans="1:15" ht="18" customHeight="1">
      <c r="A23" s="92"/>
      <c r="B23" s="92" t="s">
        <v>184</v>
      </c>
      <c r="C23" s="56" t="s">
        <v>185</v>
      </c>
      <c r="D23" s="56"/>
      <c r="E23" s="67">
        <v>80</v>
      </c>
      <c r="F23" s="67">
        <v>80</v>
      </c>
      <c r="G23" s="67">
        <v>250</v>
      </c>
      <c r="H23" s="67">
        <v>250</v>
      </c>
      <c r="I23" s="67">
        <v>250</v>
      </c>
      <c r="J23" s="67">
        <v>250</v>
      </c>
      <c r="K23" s="67"/>
      <c r="L23" s="67"/>
      <c r="M23" s="67"/>
      <c r="N23" s="67"/>
    </row>
    <row r="24" spans="1:15" ht="18" customHeight="1">
      <c r="A24" s="92"/>
      <c r="B24" s="92"/>
      <c r="C24" s="56" t="s">
        <v>186</v>
      </c>
      <c r="D24" s="56"/>
      <c r="E24" s="67">
        <v>559</v>
      </c>
      <c r="F24" s="67">
        <v>551</v>
      </c>
      <c r="G24" s="67">
        <v>738</v>
      </c>
      <c r="H24" s="67">
        <v>658</v>
      </c>
      <c r="I24" s="67">
        <v>679</v>
      </c>
      <c r="J24" s="67">
        <v>636</v>
      </c>
      <c r="K24" s="67"/>
      <c r="L24" s="67"/>
      <c r="M24" s="67"/>
      <c r="N24" s="67"/>
    </row>
    <row r="25" spans="1:15" ht="18" customHeight="1">
      <c r="A25" s="92"/>
      <c r="B25" s="92"/>
      <c r="C25" s="56" t="s">
        <v>187</v>
      </c>
      <c r="D25" s="56"/>
      <c r="E25" s="67">
        <v>0</v>
      </c>
      <c r="F25" s="67">
        <v>0</v>
      </c>
      <c r="G25" s="67">
        <v>0</v>
      </c>
      <c r="H25" s="67">
        <v>0</v>
      </c>
      <c r="I25" s="67">
        <v>0</v>
      </c>
      <c r="J25" s="67">
        <v>0</v>
      </c>
      <c r="K25" s="67"/>
      <c r="L25" s="67"/>
      <c r="M25" s="67"/>
      <c r="N25" s="67"/>
    </row>
    <row r="26" spans="1:15" ht="18" customHeight="1">
      <c r="A26" s="92"/>
      <c r="B26" s="92"/>
      <c r="C26" s="56" t="s">
        <v>188</v>
      </c>
      <c r="D26" s="56"/>
      <c r="E26" s="67">
        <f>SUM(E23:E25)</f>
        <v>639</v>
      </c>
      <c r="F26" s="67">
        <f t="shared" ref="F26:J26" si="2">SUM(F23:F25)</f>
        <v>631</v>
      </c>
      <c r="G26" s="67">
        <f t="shared" si="2"/>
        <v>988</v>
      </c>
      <c r="H26" s="67">
        <f t="shared" si="2"/>
        <v>908</v>
      </c>
      <c r="I26" s="67">
        <f t="shared" si="2"/>
        <v>929</v>
      </c>
      <c r="J26" s="67">
        <f t="shared" si="2"/>
        <v>886</v>
      </c>
      <c r="K26" s="67"/>
      <c r="L26" s="67"/>
      <c r="M26" s="67"/>
      <c r="N26" s="67"/>
    </row>
    <row r="27" spans="1:15" ht="18" customHeight="1">
      <c r="A27" s="92"/>
      <c r="B27" s="56" t="s">
        <v>189</v>
      </c>
      <c r="C27" s="56"/>
      <c r="D27" s="56"/>
      <c r="E27" s="67">
        <f>SUM(E22,E26)</f>
        <v>829</v>
      </c>
      <c r="F27" s="67">
        <f t="shared" ref="F27:J27" si="3">SUM(F22,F26)</f>
        <v>815</v>
      </c>
      <c r="G27" s="67">
        <f t="shared" si="3"/>
        <v>2776</v>
      </c>
      <c r="H27" s="67">
        <f t="shared" si="3"/>
        <v>2803</v>
      </c>
      <c r="I27" s="67">
        <f t="shared" si="3"/>
        <v>1426</v>
      </c>
      <c r="J27" s="67">
        <f t="shared" si="3"/>
        <v>1435</v>
      </c>
      <c r="K27" s="67"/>
      <c r="L27" s="67"/>
      <c r="M27" s="67"/>
      <c r="N27" s="67"/>
    </row>
    <row r="28" spans="1:15" ht="18" customHeight="1">
      <c r="A28" s="92" t="s">
        <v>190</v>
      </c>
      <c r="B28" s="92" t="s">
        <v>191</v>
      </c>
      <c r="C28" s="56" t="s">
        <v>192</v>
      </c>
      <c r="D28" s="88" t="s">
        <v>36</v>
      </c>
      <c r="E28" s="67">
        <v>224</v>
      </c>
      <c r="F28" s="67">
        <v>238</v>
      </c>
      <c r="G28" s="67">
        <v>416</v>
      </c>
      <c r="H28" s="67">
        <v>414</v>
      </c>
      <c r="I28" s="67">
        <v>382</v>
      </c>
      <c r="J28" s="67">
        <v>375</v>
      </c>
      <c r="K28" s="67"/>
      <c r="L28" s="67"/>
      <c r="M28" s="67"/>
      <c r="N28" s="67"/>
    </row>
    <row r="29" spans="1:15" ht="18" customHeight="1">
      <c r="A29" s="92"/>
      <c r="B29" s="92"/>
      <c r="C29" s="56" t="s">
        <v>193</v>
      </c>
      <c r="D29" s="88" t="s">
        <v>37</v>
      </c>
      <c r="E29" s="67">
        <v>217</v>
      </c>
      <c r="F29" s="67">
        <v>236</v>
      </c>
      <c r="G29" s="67">
        <v>239</v>
      </c>
      <c r="H29" s="67">
        <v>239</v>
      </c>
      <c r="I29" s="67">
        <v>310</v>
      </c>
      <c r="J29" s="67">
        <v>305</v>
      </c>
      <c r="K29" s="67"/>
      <c r="L29" s="67"/>
      <c r="M29" s="67"/>
      <c r="N29" s="67"/>
    </row>
    <row r="30" spans="1:15" ht="18" customHeight="1">
      <c r="A30" s="92"/>
      <c r="B30" s="92"/>
      <c r="C30" s="56" t="s">
        <v>194</v>
      </c>
      <c r="D30" s="88" t="s">
        <v>195</v>
      </c>
      <c r="E30" s="67">
        <v>0</v>
      </c>
      <c r="F30" s="67">
        <v>0</v>
      </c>
      <c r="G30" s="67">
        <v>59</v>
      </c>
      <c r="H30" s="67">
        <v>69</v>
      </c>
      <c r="I30" s="67">
        <v>0</v>
      </c>
      <c r="J30" s="67">
        <v>0</v>
      </c>
      <c r="K30" s="67"/>
      <c r="L30" s="67"/>
      <c r="M30" s="67"/>
      <c r="N30" s="67"/>
    </row>
    <row r="31" spans="1:15" ht="18" customHeight="1">
      <c r="A31" s="92"/>
      <c r="B31" s="92"/>
      <c r="C31" s="30" t="s">
        <v>196</v>
      </c>
      <c r="D31" s="88" t="s">
        <v>197</v>
      </c>
      <c r="E31" s="67">
        <f t="shared" ref="E31:N31" si="4">E28-E29-E30</f>
        <v>7</v>
      </c>
      <c r="F31" s="67">
        <f t="shared" si="4"/>
        <v>2</v>
      </c>
      <c r="G31" s="67">
        <f t="shared" si="4"/>
        <v>118</v>
      </c>
      <c r="H31" s="67">
        <f t="shared" si="4"/>
        <v>106</v>
      </c>
      <c r="I31" s="67">
        <f t="shared" si="4"/>
        <v>72</v>
      </c>
      <c r="J31" s="67">
        <f t="shared" si="4"/>
        <v>70</v>
      </c>
      <c r="K31" s="67">
        <f t="shared" si="4"/>
        <v>0</v>
      </c>
      <c r="L31" s="67">
        <f t="shared" si="4"/>
        <v>0</v>
      </c>
      <c r="M31" s="67">
        <f t="shared" si="4"/>
        <v>0</v>
      </c>
      <c r="N31" s="67">
        <f t="shared" si="4"/>
        <v>0</v>
      </c>
      <c r="O31" s="7"/>
    </row>
    <row r="32" spans="1:15" ht="18" customHeight="1">
      <c r="A32" s="92"/>
      <c r="B32" s="92"/>
      <c r="C32" s="56" t="s">
        <v>198</v>
      </c>
      <c r="D32" s="88" t="s">
        <v>199</v>
      </c>
      <c r="E32" s="67">
        <v>1</v>
      </c>
      <c r="F32" s="67">
        <v>2</v>
      </c>
      <c r="G32" s="67">
        <v>1</v>
      </c>
      <c r="H32" s="67">
        <v>0</v>
      </c>
      <c r="I32" s="67">
        <v>0</v>
      </c>
      <c r="J32" s="67">
        <v>1</v>
      </c>
      <c r="K32" s="67"/>
      <c r="L32" s="67"/>
      <c r="M32" s="67"/>
      <c r="N32" s="67"/>
    </row>
    <row r="33" spans="1:14" ht="18" customHeight="1">
      <c r="A33" s="92"/>
      <c r="B33" s="92"/>
      <c r="C33" s="56" t="s">
        <v>200</v>
      </c>
      <c r="D33" s="88" t="s">
        <v>201</v>
      </c>
      <c r="E33" s="67">
        <v>0</v>
      </c>
      <c r="F33" s="67">
        <v>0</v>
      </c>
      <c r="G33" s="67">
        <v>2</v>
      </c>
      <c r="H33" s="67">
        <v>1</v>
      </c>
      <c r="I33" s="67">
        <v>0</v>
      </c>
      <c r="J33" s="67">
        <v>0</v>
      </c>
      <c r="K33" s="67"/>
      <c r="L33" s="67"/>
      <c r="M33" s="67"/>
      <c r="N33" s="67"/>
    </row>
    <row r="34" spans="1:14" ht="18" customHeight="1">
      <c r="A34" s="92"/>
      <c r="B34" s="92"/>
      <c r="C34" s="30" t="s">
        <v>202</v>
      </c>
      <c r="D34" s="88" t="s">
        <v>203</v>
      </c>
      <c r="E34" s="67">
        <f t="shared" ref="E34:N34" si="5">E31+E32-E33</f>
        <v>8</v>
      </c>
      <c r="F34" s="67">
        <f t="shared" si="5"/>
        <v>4</v>
      </c>
      <c r="G34" s="67">
        <f t="shared" si="5"/>
        <v>117</v>
      </c>
      <c r="H34" s="67">
        <f t="shared" si="5"/>
        <v>105</v>
      </c>
      <c r="I34" s="67">
        <f t="shared" si="5"/>
        <v>72</v>
      </c>
      <c r="J34" s="67">
        <f t="shared" si="5"/>
        <v>71</v>
      </c>
      <c r="K34" s="67">
        <f t="shared" si="5"/>
        <v>0</v>
      </c>
      <c r="L34" s="67">
        <f t="shared" si="5"/>
        <v>0</v>
      </c>
      <c r="M34" s="67">
        <f t="shared" si="5"/>
        <v>0</v>
      </c>
      <c r="N34" s="67">
        <f t="shared" si="5"/>
        <v>0</v>
      </c>
    </row>
    <row r="35" spans="1:14" ht="18" customHeight="1">
      <c r="A35" s="92"/>
      <c r="B35" s="92" t="s">
        <v>204</v>
      </c>
      <c r="C35" s="56" t="s">
        <v>205</v>
      </c>
      <c r="D35" s="88" t="s">
        <v>206</v>
      </c>
      <c r="E35" s="67">
        <v>2</v>
      </c>
      <c r="F35" s="67">
        <v>0</v>
      </c>
      <c r="G35" s="67">
        <v>0</v>
      </c>
      <c r="H35" s="67">
        <v>0</v>
      </c>
      <c r="I35" s="67">
        <v>0</v>
      </c>
      <c r="J35" s="67">
        <v>0</v>
      </c>
      <c r="K35" s="67"/>
      <c r="L35" s="67"/>
      <c r="M35" s="67"/>
      <c r="N35" s="67"/>
    </row>
    <row r="36" spans="1:14" ht="18" customHeight="1">
      <c r="A36" s="92"/>
      <c r="B36" s="92"/>
      <c r="C36" s="56" t="s">
        <v>207</v>
      </c>
      <c r="D36" s="88" t="s">
        <v>208</v>
      </c>
      <c r="E36" s="67">
        <v>0</v>
      </c>
      <c r="F36" s="67">
        <v>0</v>
      </c>
      <c r="G36" s="67">
        <v>1</v>
      </c>
      <c r="H36" s="67">
        <v>1</v>
      </c>
      <c r="I36" s="67">
        <v>0</v>
      </c>
      <c r="J36" s="67">
        <v>0</v>
      </c>
      <c r="K36" s="67"/>
      <c r="L36" s="67"/>
      <c r="M36" s="67"/>
      <c r="N36" s="67"/>
    </row>
    <row r="37" spans="1:14" ht="18" customHeight="1">
      <c r="A37" s="92"/>
      <c r="B37" s="92"/>
      <c r="C37" s="56" t="s">
        <v>209</v>
      </c>
      <c r="D37" s="88" t="s">
        <v>210</v>
      </c>
      <c r="E37" s="67">
        <f t="shared" ref="E37:N37" si="6">E34+E35-E36</f>
        <v>10</v>
      </c>
      <c r="F37" s="67">
        <f t="shared" si="6"/>
        <v>4</v>
      </c>
      <c r="G37" s="67">
        <f t="shared" si="6"/>
        <v>116</v>
      </c>
      <c r="H37" s="67">
        <f t="shared" si="6"/>
        <v>104</v>
      </c>
      <c r="I37" s="67">
        <f t="shared" si="6"/>
        <v>72</v>
      </c>
      <c r="J37" s="67">
        <f t="shared" si="6"/>
        <v>71</v>
      </c>
      <c r="K37" s="67">
        <f t="shared" si="6"/>
        <v>0</v>
      </c>
      <c r="L37" s="67">
        <f t="shared" si="6"/>
        <v>0</v>
      </c>
      <c r="M37" s="67">
        <f t="shared" si="6"/>
        <v>0</v>
      </c>
      <c r="N37" s="67">
        <f t="shared" si="6"/>
        <v>0</v>
      </c>
    </row>
    <row r="38" spans="1:14" ht="18" customHeight="1">
      <c r="A38" s="92"/>
      <c r="B38" s="92"/>
      <c r="C38" s="56" t="s">
        <v>211</v>
      </c>
      <c r="D38" s="88" t="s">
        <v>212</v>
      </c>
      <c r="E38" s="67">
        <v>0</v>
      </c>
      <c r="F38" s="67">
        <v>0</v>
      </c>
      <c r="G38" s="67">
        <v>0</v>
      </c>
      <c r="H38" s="67">
        <v>0</v>
      </c>
      <c r="I38" s="67">
        <v>0</v>
      </c>
      <c r="J38" s="67">
        <v>0</v>
      </c>
      <c r="K38" s="67"/>
      <c r="L38" s="67"/>
      <c r="M38" s="67"/>
      <c r="N38" s="67"/>
    </row>
    <row r="39" spans="1:14" ht="18" customHeight="1">
      <c r="A39" s="92"/>
      <c r="B39" s="92"/>
      <c r="C39" s="56" t="s">
        <v>213</v>
      </c>
      <c r="D39" s="88" t="s">
        <v>214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/>
      <c r="L39" s="67"/>
      <c r="M39" s="67"/>
      <c r="N39" s="67"/>
    </row>
    <row r="40" spans="1:14" ht="18" customHeight="1">
      <c r="A40" s="92"/>
      <c r="B40" s="92"/>
      <c r="C40" s="56" t="s">
        <v>215</v>
      </c>
      <c r="D40" s="88" t="s">
        <v>216</v>
      </c>
      <c r="E40" s="67">
        <v>2</v>
      </c>
      <c r="F40" s="67">
        <v>1</v>
      </c>
      <c r="G40" s="67">
        <v>36</v>
      </c>
      <c r="H40" s="67">
        <v>32</v>
      </c>
      <c r="I40" s="67">
        <v>28</v>
      </c>
      <c r="J40" s="67">
        <v>28</v>
      </c>
      <c r="K40" s="67"/>
      <c r="L40" s="67"/>
      <c r="M40" s="67"/>
      <c r="N40" s="67"/>
    </row>
    <row r="41" spans="1:14" ht="18" customHeight="1">
      <c r="A41" s="92"/>
      <c r="B41" s="92"/>
      <c r="C41" s="30" t="s">
        <v>217</v>
      </c>
      <c r="D41" s="88" t="s">
        <v>218</v>
      </c>
      <c r="E41" s="67">
        <f t="shared" ref="E41:N41" si="7">E34+E35-E36-E40</f>
        <v>8</v>
      </c>
      <c r="F41" s="67">
        <f t="shared" si="7"/>
        <v>3</v>
      </c>
      <c r="G41" s="67">
        <f t="shared" si="7"/>
        <v>80</v>
      </c>
      <c r="H41" s="67">
        <f t="shared" si="7"/>
        <v>72</v>
      </c>
      <c r="I41" s="67">
        <f t="shared" si="7"/>
        <v>44</v>
      </c>
      <c r="J41" s="67">
        <f t="shared" si="7"/>
        <v>43</v>
      </c>
      <c r="K41" s="67">
        <f t="shared" si="7"/>
        <v>0</v>
      </c>
      <c r="L41" s="67">
        <f t="shared" si="7"/>
        <v>0</v>
      </c>
      <c r="M41" s="67">
        <f t="shared" si="7"/>
        <v>0</v>
      </c>
      <c r="N41" s="67">
        <f t="shared" si="7"/>
        <v>0</v>
      </c>
    </row>
    <row r="42" spans="1:14" ht="18" customHeight="1">
      <c r="A42" s="92"/>
      <c r="B42" s="92"/>
      <c r="C42" s="108" t="s">
        <v>219</v>
      </c>
      <c r="D42" s="108"/>
      <c r="E42" s="67">
        <f t="shared" ref="E42:N42" si="8">E37+E38-E39-E40</f>
        <v>8</v>
      </c>
      <c r="F42" s="67">
        <f t="shared" si="8"/>
        <v>3</v>
      </c>
      <c r="G42" s="67">
        <f t="shared" si="8"/>
        <v>80</v>
      </c>
      <c r="H42" s="67">
        <f t="shared" si="8"/>
        <v>72</v>
      </c>
      <c r="I42" s="67">
        <f t="shared" si="8"/>
        <v>44</v>
      </c>
      <c r="J42" s="67">
        <f t="shared" si="8"/>
        <v>43</v>
      </c>
      <c r="K42" s="67">
        <f t="shared" si="8"/>
        <v>0</v>
      </c>
      <c r="L42" s="67">
        <f t="shared" si="8"/>
        <v>0</v>
      </c>
      <c r="M42" s="67">
        <f t="shared" si="8"/>
        <v>0</v>
      </c>
      <c r="N42" s="67">
        <f t="shared" si="8"/>
        <v>0</v>
      </c>
    </row>
    <row r="43" spans="1:14" ht="18" customHeight="1">
      <c r="A43" s="92"/>
      <c r="B43" s="92"/>
      <c r="C43" s="56" t="s">
        <v>220</v>
      </c>
      <c r="D43" s="88" t="s">
        <v>221</v>
      </c>
      <c r="E43" s="67">
        <v>0</v>
      </c>
      <c r="F43" s="67">
        <v>0</v>
      </c>
      <c r="G43" s="67">
        <v>0</v>
      </c>
      <c r="H43" s="67">
        <v>0</v>
      </c>
      <c r="I43" s="67">
        <v>0</v>
      </c>
      <c r="J43" s="67">
        <v>0</v>
      </c>
      <c r="K43" s="67"/>
      <c r="L43" s="67"/>
      <c r="M43" s="67"/>
      <c r="N43" s="67"/>
    </row>
    <row r="44" spans="1:14" ht="18" customHeight="1">
      <c r="A44" s="92"/>
      <c r="B44" s="92"/>
      <c r="C44" s="30" t="s">
        <v>222</v>
      </c>
      <c r="D44" s="66" t="s">
        <v>223</v>
      </c>
      <c r="E44" s="67">
        <f t="shared" ref="E44:N44" si="9">E41+E43</f>
        <v>8</v>
      </c>
      <c r="F44" s="67">
        <f t="shared" si="9"/>
        <v>3</v>
      </c>
      <c r="G44" s="67">
        <f t="shared" si="9"/>
        <v>80</v>
      </c>
      <c r="H44" s="67">
        <f t="shared" si="9"/>
        <v>72</v>
      </c>
      <c r="I44" s="67">
        <f t="shared" si="9"/>
        <v>44</v>
      </c>
      <c r="J44" s="67">
        <f t="shared" si="9"/>
        <v>43</v>
      </c>
      <c r="K44" s="67">
        <f t="shared" si="9"/>
        <v>0</v>
      </c>
      <c r="L44" s="67">
        <f t="shared" si="9"/>
        <v>0</v>
      </c>
      <c r="M44" s="67">
        <f t="shared" si="9"/>
        <v>0</v>
      </c>
      <c r="N44" s="67">
        <f t="shared" si="9"/>
        <v>0</v>
      </c>
    </row>
    <row r="45" spans="1:14" ht="14.15" customHeight="1">
      <c r="A45" s="11" t="s">
        <v>224</v>
      </c>
    </row>
    <row r="46" spans="1:14" ht="14.15" customHeight="1">
      <c r="A46" s="11" t="s">
        <v>225</v>
      </c>
    </row>
    <row r="47" spans="1:14">
      <c r="A47" s="50"/>
    </row>
  </sheetData>
  <mergeCells count="15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5"/>
  <printOptions horizontalCentered="1" gridLinesSet="0"/>
  <pageMargins left="0.39370078740157483" right="0.39370078740157483" top="0.19685039370078741" bottom="0.19685039370078741" header="0.27559055118110237" footer="0.23622047244094491"/>
  <pageSetup paperSize="9" scale="73" firstPageNumber="5" orientation="landscape" useFirstPageNumber="1" horizontalDpi="4294967292" r:id="rId1"/>
  <headerFooter alignWithMargins="0">
    <oddHeader>&amp;R&amp;"明朝,斜体"&amp;9指定都市－5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1.普通会計予算（R6-7年度）</vt:lpstr>
      <vt:lpstr>2.公営企業会計予算（R6-7年度）</vt:lpstr>
      <vt:lpstr>3.(1)普通会計決算（R4-5年度）</vt:lpstr>
      <vt:lpstr>3.(2)財政指標等（R元‐R5年度）</vt:lpstr>
      <vt:lpstr>4.公営企業会計決算（R4-5年度）</vt:lpstr>
      <vt:lpstr>5.三セク決算（R4-5年度）</vt:lpstr>
      <vt:lpstr>'1.普通会計予算（R6-7年度）'!Print_Area</vt:lpstr>
      <vt:lpstr>'2.公営企業会計予算（R6-7年度）'!Print_Area</vt:lpstr>
      <vt:lpstr>'3.(1)普通会計決算（R4-5年度）'!Print_Area</vt:lpstr>
      <vt:lpstr>'3.(2)財政指標等（R元‐R5年度）'!Print_Area</vt:lpstr>
      <vt:lpstr>'4.公営企業会計決算（R4-5年度）'!Print_Area</vt:lpstr>
      <vt:lpstr>'5.三セク決算（R4-5年度）'!Print_Area</vt:lpstr>
      <vt:lpstr>'2.公営企業会計予算（R6-7年度）'!Print_Titles</vt:lpstr>
      <vt:lpstr>'4.公営企業会計決算（R4-5年度）'!Print_Titles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chihousai09</cp:lastModifiedBy>
  <cp:lastPrinted>2025-08-29T09:18:32Z</cp:lastPrinted>
  <dcterms:modified xsi:type="dcterms:W3CDTF">2025-09-18T01:31:13Z</dcterms:modified>
</cp:coreProperties>
</file>