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2指定都市（Excel）\"/>
    </mc:Choice>
  </mc:AlternateContent>
  <xr:revisionPtr revIDLastSave="0" documentId="13_ncr:1_{1410E509-E24B-4228-BF8E-860528F9222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1.普通会計予算（R6-7年度）" sheetId="2" r:id="rId1"/>
    <sheet name="2.公営企業会計予算（R6-7年度）" sheetId="6" r:id="rId2"/>
    <sheet name="2.公営企業会計予算（R6-7年度） (2)" sheetId="11" r:id="rId3"/>
    <sheet name="3.(1)普通会計決算（R4-5年度）" sheetId="7" r:id="rId4"/>
    <sheet name="3.(2)財政指標等（R元‐R5年度）" sheetId="8" r:id="rId5"/>
    <sheet name="4.公営企業会計決算（R4-5年度）" sheetId="9" r:id="rId6"/>
    <sheet name="4.公営企業会計決算（R4-5年度） (2)" sheetId="12" r:id="rId7"/>
    <sheet name="5.三セク決算（R4-5年度）" sheetId="10" r:id="rId8"/>
  </sheets>
  <definedNames>
    <definedName name="_xlnm.Print_Area" localSheetId="0">'1.普通会計予算（R6-7年度）'!$A$1:$I$42</definedName>
    <definedName name="_xlnm.Print_Area" localSheetId="1">'2.公営企業会計予算（R6-7年度）'!$A$1:$O$50</definedName>
    <definedName name="_xlnm.Print_Area" localSheetId="2">'2.公営企業会計予算（R6-7年度） (2)'!$A$1:$O$50</definedName>
    <definedName name="_xlnm.Print_Area" localSheetId="3">'3.(1)普通会計決算（R4-5年度）'!$A$1:$I$42</definedName>
    <definedName name="_xlnm.Print_Area" localSheetId="4">'3.(2)財政指標等（R元‐R5年度）'!$A$1:$I$35</definedName>
    <definedName name="_xlnm.Print_Area" localSheetId="5">'4.公営企業会計決算（R4-5年度）'!$A$1:$O$49</definedName>
    <definedName name="_xlnm.Print_Area" localSheetId="6">'4.公営企業会計決算（R4-5年度） (2)'!$A$1:$O$49</definedName>
    <definedName name="_xlnm.Print_Area" localSheetId="7">'5.三セク決算（R4-5年度）'!$A$1:$N$46</definedName>
    <definedName name="_xlnm.Print_Titles" localSheetId="1">'2.公営企業会計予算（R6-7年度）'!$1:$4</definedName>
    <definedName name="_xlnm.Print_Titles" localSheetId="2">'2.公営企業会計予算（R6-7年度） (2)'!$1:$4</definedName>
    <definedName name="_xlnm.Print_Titles" localSheetId="5">'4.公営企業会計決算（R4-5年度）'!$1:$4</definedName>
    <definedName name="_xlnm.Print_Titles" localSheetId="6">'4.公営企業会計決算（R4-5年度） (2)'!$1:$4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0" l="1"/>
  <c r="N34" i="10" s="1"/>
  <c r="M31" i="10"/>
  <c r="M34" i="10" s="1"/>
  <c r="L31" i="10"/>
  <c r="L34" i="10" s="1"/>
  <c r="K31" i="10"/>
  <c r="K34" i="10" s="1"/>
  <c r="M41" i="10" l="1"/>
  <c r="M44" i="10" s="1"/>
  <c r="M37" i="10"/>
  <c r="M42" i="10" s="1"/>
  <c r="N41" i="10"/>
  <c r="N44" i="10" s="1"/>
  <c r="N37" i="10"/>
  <c r="N42" i="10" s="1"/>
  <c r="K37" i="10"/>
  <c r="K42" i="10" s="1"/>
  <c r="K41" i="10"/>
  <c r="K44" i="10" s="1"/>
  <c r="L41" i="10"/>
  <c r="L44" i="10" s="1"/>
  <c r="L37" i="10"/>
  <c r="L42" i="10" s="1"/>
  <c r="O44" i="12" l="1"/>
  <c r="N44" i="12"/>
  <c r="M44" i="12"/>
  <c r="L44" i="12"/>
  <c r="K44" i="12"/>
  <c r="J44" i="12"/>
  <c r="I44" i="12"/>
  <c r="H44" i="12"/>
  <c r="G44" i="12"/>
  <c r="F44" i="12"/>
  <c r="O39" i="12"/>
  <c r="O45" i="12" s="1"/>
  <c r="N39" i="12"/>
  <c r="N45" i="12" s="1"/>
  <c r="M39" i="12"/>
  <c r="M45" i="12" s="1"/>
  <c r="L39" i="12"/>
  <c r="L45" i="12" s="1"/>
  <c r="K39" i="12"/>
  <c r="K45" i="12" s="1"/>
  <c r="J39" i="12"/>
  <c r="J45" i="12" s="1"/>
  <c r="I39" i="12"/>
  <c r="H39" i="12"/>
  <c r="H45" i="12" s="1"/>
  <c r="G39" i="12"/>
  <c r="F39" i="12"/>
  <c r="M27" i="12"/>
  <c r="L27" i="12"/>
  <c r="K27" i="12"/>
  <c r="J27" i="12"/>
  <c r="O24" i="12"/>
  <c r="O27" i="12" s="1"/>
  <c r="N24" i="12"/>
  <c r="N27" i="12" s="1"/>
  <c r="M24" i="12"/>
  <c r="L24" i="12"/>
  <c r="K24" i="12"/>
  <c r="J24" i="12"/>
  <c r="I24" i="12"/>
  <c r="I27" i="12" s="1"/>
  <c r="H24" i="12"/>
  <c r="H27" i="12" s="1"/>
  <c r="G24" i="12"/>
  <c r="G27" i="12" s="1"/>
  <c r="F24" i="12"/>
  <c r="F27" i="12" s="1"/>
  <c r="O16" i="12"/>
  <c r="N16" i="12"/>
  <c r="M16" i="12"/>
  <c r="L16" i="12"/>
  <c r="K16" i="12"/>
  <c r="J16" i="12"/>
  <c r="I16" i="12"/>
  <c r="H16" i="12"/>
  <c r="G16" i="12"/>
  <c r="F16" i="12"/>
  <c r="O15" i="12"/>
  <c r="N15" i="12"/>
  <c r="M15" i="12"/>
  <c r="L15" i="12"/>
  <c r="K15" i="12"/>
  <c r="J15" i="12"/>
  <c r="I15" i="12"/>
  <c r="H15" i="12"/>
  <c r="G15" i="12"/>
  <c r="F15" i="12"/>
  <c r="O14" i="12"/>
  <c r="N14" i="12"/>
  <c r="M14" i="12"/>
  <c r="L14" i="12"/>
  <c r="K14" i="12"/>
  <c r="J14" i="12"/>
  <c r="I14" i="12"/>
  <c r="H14" i="12"/>
  <c r="G14" i="12"/>
  <c r="F14" i="12"/>
  <c r="I45" i="12" l="1"/>
  <c r="G45" i="12"/>
  <c r="F45" i="12"/>
  <c r="G24" i="11" l="1"/>
  <c r="G27" i="11" s="1"/>
  <c r="F24" i="11"/>
  <c r="F27" i="11" s="1"/>
  <c r="G16" i="11"/>
  <c r="F16" i="11"/>
  <c r="G15" i="11"/>
  <c r="F15" i="11"/>
  <c r="G14" i="11"/>
  <c r="F14" i="11"/>
  <c r="O44" i="11"/>
  <c r="N44" i="11"/>
  <c r="M44" i="11"/>
  <c r="L44" i="11"/>
  <c r="K44" i="11"/>
  <c r="J44" i="11"/>
  <c r="I44" i="11"/>
  <c r="H44" i="11"/>
  <c r="G44" i="11"/>
  <c r="F44" i="11"/>
  <c r="O39" i="11"/>
  <c r="O45" i="11" s="1"/>
  <c r="N39" i="11"/>
  <c r="M39" i="11"/>
  <c r="L39" i="11"/>
  <c r="K39" i="11"/>
  <c r="J39" i="11"/>
  <c r="I39" i="11"/>
  <c r="H39" i="11"/>
  <c r="G39" i="11"/>
  <c r="F39" i="11"/>
  <c r="O24" i="11"/>
  <c r="O27" i="11" s="1"/>
  <c r="N24" i="11"/>
  <c r="N27" i="11" s="1"/>
  <c r="M24" i="11"/>
  <c r="M27" i="11" s="1"/>
  <c r="L24" i="11"/>
  <c r="L27" i="11" s="1"/>
  <c r="K24" i="11"/>
  <c r="K27" i="11" s="1"/>
  <c r="J24" i="11"/>
  <c r="J27" i="11" s="1"/>
  <c r="I24" i="11"/>
  <c r="I27" i="11" s="1"/>
  <c r="H24" i="11"/>
  <c r="H27" i="11" s="1"/>
  <c r="O16" i="11"/>
  <c r="N16" i="11"/>
  <c r="M16" i="11"/>
  <c r="L16" i="11"/>
  <c r="K16" i="11"/>
  <c r="J16" i="11"/>
  <c r="I16" i="11"/>
  <c r="H16" i="11"/>
  <c r="O15" i="11"/>
  <c r="N15" i="11"/>
  <c r="M15" i="11"/>
  <c r="L15" i="11"/>
  <c r="K15" i="11"/>
  <c r="J15" i="11"/>
  <c r="I15" i="11"/>
  <c r="H15" i="11"/>
  <c r="O14" i="11"/>
  <c r="N14" i="11"/>
  <c r="M14" i="11"/>
  <c r="L14" i="11"/>
  <c r="K14" i="11"/>
  <c r="J14" i="11"/>
  <c r="I14" i="11"/>
  <c r="H14" i="11"/>
  <c r="F45" i="11" l="1"/>
  <c r="G45" i="11"/>
  <c r="H45" i="11"/>
  <c r="I45" i="11"/>
  <c r="J45" i="11"/>
  <c r="K45" i="11"/>
  <c r="L45" i="11"/>
  <c r="M45" i="11"/>
  <c r="N45" i="11"/>
  <c r="F24" i="6" l="1"/>
  <c r="F27" i="6" s="1"/>
  <c r="F16" i="6"/>
  <c r="F15" i="6"/>
  <c r="F14" i="6"/>
  <c r="I22" i="8"/>
  <c r="I20" i="8"/>
  <c r="F22" i="8"/>
  <c r="I16" i="2"/>
  <c r="H40" i="7"/>
  <c r="F40" i="7"/>
  <c r="H22" i="7"/>
  <c r="F22" i="7"/>
  <c r="G9" i="7" s="1"/>
  <c r="H40" i="2"/>
  <c r="F40" i="2"/>
  <c r="G38" i="2" s="1"/>
  <c r="F22" i="2"/>
  <c r="G20" i="2" s="1"/>
  <c r="F24" i="9"/>
  <c r="F27" i="9" s="1"/>
  <c r="F14" i="9"/>
  <c r="I36" i="2"/>
  <c r="J31" i="10"/>
  <c r="J34" i="10" s="1"/>
  <c r="I31" i="10"/>
  <c r="I34" i="10" s="1"/>
  <c r="H31" i="10"/>
  <c r="H34" i="10" s="1"/>
  <c r="G31" i="10"/>
  <c r="G34" i="10" s="1"/>
  <c r="F31" i="10"/>
  <c r="F34" i="10" s="1"/>
  <c r="F37" i="10" s="1"/>
  <c r="F42" i="10" s="1"/>
  <c r="E31" i="10"/>
  <c r="E34" i="10" s="1"/>
  <c r="E37" i="10" s="1"/>
  <c r="E42" i="10" s="1"/>
  <c r="O44" i="9"/>
  <c r="N44" i="9"/>
  <c r="M44" i="9"/>
  <c r="L44" i="9"/>
  <c r="K44" i="9"/>
  <c r="J44" i="9"/>
  <c r="I44" i="9"/>
  <c r="H44" i="9"/>
  <c r="G44" i="9"/>
  <c r="G45" i="9" s="1"/>
  <c r="F44" i="9"/>
  <c r="O39" i="9"/>
  <c r="N39" i="9"/>
  <c r="M39" i="9"/>
  <c r="L39" i="9"/>
  <c r="K39" i="9"/>
  <c r="J39" i="9"/>
  <c r="I39" i="9"/>
  <c r="H39" i="9"/>
  <c r="G39" i="9"/>
  <c r="F39" i="9"/>
  <c r="O24" i="9"/>
  <c r="O27" i="9" s="1"/>
  <c r="N24" i="9"/>
  <c r="N27" i="9" s="1"/>
  <c r="M24" i="9"/>
  <c r="M27" i="9" s="1"/>
  <c r="L24" i="9"/>
  <c r="L27" i="9" s="1"/>
  <c r="K24" i="9"/>
  <c r="K27" i="9" s="1"/>
  <c r="J24" i="9"/>
  <c r="J27" i="9" s="1"/>
  <c r="I24" i="9"/>
  <c r="I27" i="9" s="1"/>
  <c r="H24" i="9"/>
  <c r="H27" i="9" s="1"/>
  <c r="G24" i="9"/>
  <c r="G27" i="9" s="1"/>
  <c r="O16" i="9"/>
  <c r="N16" i="9"/>
  <c r="M16" i="9"/>
  <c r="L16" i="9"/>
  <c r="K16" i="9"/>
  <c r="J16" i="9"/>
  <c r="I16" i="9"/>
  <c r="H16" i="9"/>
  <c r="G16" i="9"/>
  <c r="F16" i="9"/>
  <c r="O15" i="9"/>
  <c r="N15" i="9"/>
  <c r="M15" i="9"/>
  <c r="L15" i="9"/>
  <c r="K15" i="9"/>
  <c r="J15" i="9"/>
  <c r="I15" i="9"/>
  <c r="H15" i="9"/>
  <c r="G15" i="9"/>
  <c r="F15" i="9"/>
  <c r="O14" i="9"/>
  <c r="N14" i="9"/>
  <c r="M14" i="9"/>
  <c r="L14" i="9"/>
  <c r="K14" i="9"/>
  <c r="J14" i="9"/>
  <c r="I14" i="9"/>
  <c r="H14" i="9"/>
  <c r="G14" i="9"/>
  <c r="E22" i="8"/>
  <c r="H20" i="8"/>
  <c r="G20" i="8"/>
  <c r="F20" i="8"/>
  <c r="E20" i="8"/>
  <c r="I19" i="8"/>
  <c r="H19" i="8"/>
  <c r="H21" i="8" s="1"/>
  <c r="G19" i="8"/>
  <c r="F19" i="8"/>
  <c r="F21" i="8" s="1"/>
  <c r="E19" i="8"/>
  <c r="E21" i="8" s="1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O44" i="6"/>
  <c r="N44" i="6"/>
  <c r="M44" i="6"/>
  <c r="L44" i="6"/>
  <c r="K44" i="6"/>
  <c r="J44" i="6"/>
  <c r="I44" i="6"/>
  <c r="H44" i="6"/>
  <c r="G44" i="6"/>
  <c r="F44" i="6"/>
  <c r="O39" i="6"/>
  <c r="N39" i="6"/>
  <c r="M39" i="6"/>
  <c r="L39" i="6"/>
  <c r="K39" i="6"/>
  <c r="J39" i="6"/>
  <c r="I39" i="6"/>
  <c r="H39" i="6"/>
  <c r="G39" i="6"/>
  <c r="F39" i="6"/>
  <c r="O24" i="6"/>
  <c r="O27" i="6" s="1"/>
  <c r="N24" i="6"/>
  <c r="N27" i="6" s="1"/>
  <c r="M24" i="6"/>
  <c r="M27" i="6" s="1"/>
  <c r="L24" i="6"/>
  <c r="L27" i="6" s="1"/>
  <c r="K24" i="6"/>
  <c r="K27" i="6" s="1"/>
  <c r="J24" i="6"/>
  <c r="J27" i="6" s="1"/>
  <c r="I24" i="6"/>
  <c r="I27" i="6" s="1"/>
  <c r="H24" i="6"/>
  <c r="H27" i="6" s="1"/>
  <c r="G24" i="6"/>
  <c r="G27" i="6" s="1"/>
  <c r="O16" i="6"/>
  <c r="N16" i="6"/>
  <c r="M16" i="6"/>
  <c r="L16" i="6"/>
  <c r="K16" i="6"/>
  <c r="J16" i="6"/>
  <c r="I16" i="6"/>
  <c r="H16" i="6"/>
  <c r="G16" i="6"/>
  <c r="O15" i="6"/>
  <c r="N15" i="6"/>
  <c r="M15" i="6"/>
  <c r="L15" i="6"/>
  <c r="K15" i="6"/>
  <c r="J15" i="6"/>
  <c r="I15" i="6"/>
  <c r="H15" i="6"/>
  <c r="G15" i="6"/>
  <c r="O14" i="6"/>
  <c r="N14" i="6"/>
  <c r="M14" i="6"/>
  <c r="L14" i="6"/>
  <c r="K14" i="6"/>
  <c r="J14" i="6"/>
  <c r="I14" i="6"/>
  <c r="H14" i="6"/>
  <c r="G14" i="6"/>
  <c r="I39" i="2"/>
  <c r="I38" i="2"/>
  <c r="I37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1" i="2"/>
  <c r="I20" i="2"/>
  <c r="I17" i="2"/>
  <c r="I15" i="2"/>
  <c r="I14" i="2"/>
  <c r="I13" i="2"/>
  <c r="I10" i="2"/>
  <c r="I9" i="2"/>
  <c r="I11" i="2"/>
  <c r="I12" i="2"/>
  <c r="I18" i="2"/>
  <c r="I19" i="2"/>
  <c r="O45" i="6" l="1"/>
  <c r="H45" i="6"/>
  <c r="K45" i="9"/>
  <c r="I45" i="9"/>
  <c r="M45" i="9"/>
  <c r="L45" i="6"/>
  <c r="G31" i="2"/>
  <c r="G34" i="2"/>
  <c r="O45" i="9"/>
  <c r="I23" i="8"/>
  <c r="I21" i="8"/>
  <c r="G40" i="2"/>
  <c r="F23" i="8"/>
  <c r="G21" i="2"/>
  <c r="F45" i="6"/>
  <c r="N45" i="6"/>
  <c r="I40" i="7"/>
  <c r="G13" i="2"/>
  <c r="I45" i="6"/>
  <c r="J45" i="9"/>
  <c r="K45" i="6"/>
  <c r="E23" i="8"/>
  <c r="G24" i="8"/>
  <c r="H24" i="8" s="1"/>
  <c r="G31" i="7"/>
  <c r="G39" i="7"/>
  <c r="N45" i="9"/>
  <c r="G20" i="7"/>
  <c r="G10" i="7"/>
  <c r="G24" i="7"/>
  <c r="G28" i="7"/>
  <c r="G32" i="7"/>
  <c r="G36" i="7"/>
  <c r="G40" i="7"/>
  <c r="H45" i="9"/>
  <c r="G21" i="7"/>
  <c r="G25" i="7"/>
  <c r="G29" i="7"/>
  <c r="G33" i="7"/>
  <c r="G37" i="7"/>
  <c r="G26" i="2"/>
  <c r="G26" i="7"/>
  <c r="G30" i="7"/>
  <c r="G34" i="7"/>
  <c r="G38" i="7"/>
  <c r="G17" i="7"/>
  <c r="E41" i="10"/>
  <c r="E44" i="10" s="1"/>
  <c r="G19" i="7"/>
  <c r="G23" i="7"/>
  <c r="G14" i="7"/>
  <c r="G12" i="7"/>
  <c r="G27" i="7"/>
  <c r="G35" i="7"/>
  <c r="F45" i="9"/>
  <c r="H41" i="10"/>
  <c r="H44" i="10" s="1"/>
  <c r="H37" i="10"/>
  <c r="H42" i="10" s="1"/>
  <c r="I37" i="10"/>
  <c r="I42" i="10" s="1"/>
  <c r="I41" i="10"/>
  <c r="I44" i="10" s="1"/>
  <c r="G9" i="2"/>
  <c r="I22" i="2"/>
  <c r="G22" i="2"/>
  <c r="G10" i="2"/>
  <c r="L45" i="9"/>
  <c r="G16" i="2"/>
  <c r="G14" i="2"/>
  <c r="F41" i="10"/>
  <c r="F44" i="10" s="1"/>
  <c r="G45" i="6"/>
  <c r="J45" i="6"/>
  <c r="M45" i="6"/>
  <c r="G19" i="2"/>
  <c r="G37" i="10"/>
  <c r="G42" i="10" s="1"/>
  <c r="G41" i="10"/>
  <c r="G44" i="10" s="1"/>
  <c r="J41" i="10"/>
  <c r="J44" i="10" s="1"/>
  <c r="J37" i="10"/>
  <c r="J42" i="10" s="1"/>
  <c r="G29" i="2"/>
  <c r="G30" i="2"/>
  <c r="I40" i="2"/>
  <c r="G17" i="2"/>
  <c r="G24" i="2"/>
  <c r="G35" i="2"/>
  <c r="G37" i="2"/>
  <c r="G39" i="2"/>
  <c r="G11" i="7"/>
  <c r="G28" i="2"/>
  <c r="G16" i="7"/>
  <c r="G18" i="7"/>
  <c r="I22" i="7"/>
  <c r="G15" i="2"/>
  <c r="G32" i="2"/>
  <c r="G27" i="2"/>
  <c r="G21" i="8"/>
  <c r="G12" i="2"/>
  <c r="G13" i="7"/>
  <c r="G18" i="2"/>
  <c r="G15" i="7"/>
  <c r="G22" i="7"/>
  <c r="G11" i="2"/>
  <c r="G33" i="2"/>
  <c r="G23" i="2"/>
  <c r="G25" i="2"/>
  <c r="G36" i="2"/>
  <c r="G23" i="8" l="1"/>
  <c r="G22" i="8"/>
  <c r="H23" i="8" l="1"/>
  <c r="H22" i="8"/>
</calcChain>
</file>

<file path=xl/sharedStrings.xml><?xml version="1.0" encoding="utf-8"?>
<sst xmlns="http://schemas.openxmlformats.org/spreadsheetml/2006/main" count="626" uniqueCount="266">
  <si>
    <t>団体名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</si>
  <si>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</si>
  <si>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</si>
  <si>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</si>
  <si>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</si>
  <si>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</si>
  <si>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</si>
  <si>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</si>
  <si>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</si>
  <si>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</si>
  <si>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</si>
  <si>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</si>
  <si>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</si>
  <si>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</si>
  <si>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</si>
  <si>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</si>
  <si>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</si>
  <si>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</si>
  <si>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</si>
  <si>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</si>
  <si>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</si>
  <si>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うち市町村民税</t>
  </si>
  <si>
    <t>うち所得割</t>
  </si>
  <si>
    <t>　　法人税割</t>
  </si>
  <si>
    <t>うち固定資産税</t>
  </si>
  <si>
    <t>使用料・手数料</t>
  </si>
  <si>
    <t>都道府県支出金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</si>
  <si>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</si>
  <si>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</si>
  <si>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</si>
  <si>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</si>
  <si>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</si>
  <si>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</si>
  <si>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 xml:space="preserve">    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</si>
  <si>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</si>
  <si>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</si>
  <si>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</si>
  <si>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</si>
  <si>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</si>
  <si>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</si>
  <si>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</si>
  <si>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</si>
  <si>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</si>
  <si>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</si>
  <si>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</si>
  <si>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</si>
  <si>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</si>
  <si>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</si>
  <si>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</si>
  <si>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</si>
  <si>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</si>
  <si>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</si>
  <si>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</si>
  <si>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</si>
  <si>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</si>
  <si>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</si>
  <si>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</si>
  <si>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</si>
  <si>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</si>
  <si>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</si>
  <si>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</si>
  <si>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</si>
  <si>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</si>
  <si>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</si>
  <si>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</si>
  <si>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</si>
  <si>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</si>
  <si>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</si>
  <si>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</si>
  <si>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</si>
  <si>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</si>
  <si>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</si>
  <si>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</si>
  <si>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</si>
  <si>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</si>
  <si>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</si>
  <si>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</si>
  <si>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</si>
  <si>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その他</t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</si>
  <si>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8"/>
  </si>
  <si>
    <t>歳　　入</t>
    <rPh sb="0" eb="1">
      <t>トシ</t>
    </rPh>
    <rPh sb="3" eb="4">
      <t>イ</t>
    </rPh>
    <phoneticPr fontId="8"/>
  </si>
  <si>
    <t>歳　　出</t>
    <rPh sb="0" eb="1">
      <t>トシ</t>
    </rPh>
    <rPh sb="3" eb="4">
      <t>デ</t>
    </rPh>
    <phoneticPr fontId="8"/>
  </si>
  <si>
    <t>（注）原則として表示単位未満を四捨五入して端数調整していないため、合計等と一致しない場合がある。</t>
    <phoneticPr fontId="7"/>
  </si>
  <si>
    <t>損益収支</t>
  </si>
  <si>
    <t>資本収支</t>
  </si>
  <si>
    <t>収益的収支</t>
  </si>
  <si>
    <t>資本的収支</t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</si>
  <si>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</si>
  <si>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</si>
  <si>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</si>
  <si>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</si>
  <si>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</si>
  <si>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</si>
  <si>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</si>
  <si>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</si>
  <si>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</si>
  <si>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</si>
  <si>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(c=a-b)</t>
    <phoneticPr fontId="8"/>
  </si>
  <si>
    <t>(f=d-e)</t>
    <phoneticPr fontId="8"/>
  </si>
  <si>
    <t>(g=c+f)</t>
    <phoneticPr fontId="8"/>
  </si>
  <si>
    <t>（単位：百万円）</t>
    <phoneticPr fontId="7"/>
  </si>
  <si>
    <t>予算額</t>
    <rPh sb="0" eb="2">
      <t>ヨサン</t>
    </rPh>
    <rPh sb="2" eb="3">
      <t>ガク</t>
    </rPh>
    <phoneticPr fontId="7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</si>
  <si>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7"/>
  </si>
  <si>
    <t>1.普通会計の状況</t>
    <phoneticPr fontId="7"/>
  </si>
  <si>
    <t>（単位：百万円、％）</t>
    <phoneticPr fontId="7"/>
  </si>
  <si>
    <t>３.普通会計の状況</t>
    <phoneticPr fontId="7"/>
  </si>
  <si>
    <t>（単位：百万円、％）</t>
    <phoneticPr fontId="7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</si>
  <si>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</si>
  <si>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</si>
  <si>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</si>
  <si>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8"/>
  </si>
  <si>
    <t xml:space="preserve">歳入総額    </t>
  </si>
  <si>
    <t>(a)</t>
    <phoneticPr fontId="8"/>
  </si>
  <si>
    <t>うち一般財源総額</t>
  </si>
  <si>
    <t>歳出総額</t>
  </si>
  <si>
    <t>歳入歳出差引</t>
  </si>
  <si>
    <t>翌年度への繰越財源</t>
  </si>
  <si>
    <t>実質収支</t>
    <phoneticPr fontId="7"/>
  </si>
  <si>
    <t>単年度収支</t>
    <rPh sb="0" eb="3">
      <t>タンネンド</t>
    </rPh>
    <rPh sb="3" eb="5">
      <t>シュウシ</t>
    </rPh>
    <phoneticPr fontId="7"/>
  </si>
  <si>
    <t>繰上償還金</t>
    <rPh sb="0" eb="2">
      <t>クリア</t>
    </rPh>
    <rPh sb="2" eb="5">
      <t>ショウカンキン</t>
    </rPh>
    <phoneticPr fontId="7"/>
  </si>
  <si>
    <t>実質単年度収支</t>
    <rPh sb="0" eb="2">
      <t>ジッシツ</t>
    </rPh>
    <phoneticPr fontId="7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</si>
  <si>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</si>
  <si>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</si>
  <si>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</si>
  <si>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</si>
  <si>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8"/>
  </si>
  <si>
    <t>地方債現在高の一般財源総額比</t>
  </si>
  <si>
    <t>(e/b)</t>
    <phoneticPr fontId="8"/>
  </si>
  <si>
    <t>後年度財政負担の一般財源総額比</t>
  </si>
  <si>
    <t>(f/b)</t>
    <phoneticPr fontId="8"/>
  </si>
  <si>
    <t>一人あたり地方債現在高</t>
  </si>
  <si>
    <t>(e/g、円)</t>
    <rPh sb="5" eb="6">
      <t>エン</t>
    </rPh>
    <phoneticPr fontId="7"/>
  </si>
  <si>
    <t>一人あたり後年度財政負担</t>
  </si>
  <si>
    <t>(f/g、円)</t>
    <rPh sb="5" eb="6">
      <t>エン</t>
    </rPh>
    <phoneticPr fontId="7"/>
  </si>
  <si>
    <t>人口　（注 1）</t>
    <rPh sb="4" eb="5">
      <t>チュウ</t>
    </rPh>
    <phoneticPr fontId="8"/>
  </si>
  <si>
    <t>(g、人)</t>
    <rPh sb="3" eb="4">
      <t>ニン</t>
    </rPh>
    <phoneticPr fontId="7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</si>
  <si>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</si>
  <si>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</si>
  <si>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</si>
  <si>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</si>
  <si>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</si>
  <si>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8"/>
  </si>
  <si>
    <t>実質赤字比率</t>
    <rPh sb="0" eb="2">
      <t>ジッシツ</t>
    </rPh>
    <rPh sb="2" eb="4">
      <t>アカジ</t>
    </rPh>
    <rPh sb="4" eb="6">
      <t>ヒリツ</t>
    </rPh>
    <phoneticPr fontId="7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</si>
  <si>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7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</si>
  <si>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7"/>
  </si>
  <si>
    <t>将来負担比率</t>
    <rPh sb="0" eb="2">
      <t>ショウライ</t>
    </rPh>
    <rPh sb="2" eb="4">
      <t>フタン</t>
    </rPh>
    <rPh sb="4" eb="6">
      <t>ヒリツ</t>
    </rPh>
    <phoneticPr fontId="7"/>
  </si>
  <si>
    <t>（注）原則として表示単位未満を四捨五入して端数調整していないため、合計等と一致しない場合がある。</t>
    <phoneticPr fontId="7"/>
  </si>
  <si>
    <t>４.公営企業会計の状況</t>
    <phoneticPr fontId="7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</si>
  <si>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</si>
  <si>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</si>
  <si>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</si>
  <si>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</si>
  <si>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</si>
  <si>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</si>
  <si>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</si>
  <si>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</si>
  <si>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</si>
  <si>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</si>
  <si>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（単位：百万円）</t>
    <phoneticPr fontId="7"/>
  </si>
  <si>
    <t>(c=a-b)</t>
    <phoneticPr fontId="8"/>
  </si>
  <si>
    <t>(f=d-e)</t>
    <phoneticPr fontId="8"/>
  </si>
  <si>
    <t>(g=c+f)</t>
    <phoneticPr fontId="8"/>
  </si>
  <si>
    <t>（注）原則として表示単位未満を四捨五入して端数調整していないため、合計等と一致しない場合がある。</t>
    <phoneticPr fontId="7"/>
  </si>
  <si>
    <t>５.第三セクター(公社・株式会社形態の三セク)の状況</t>
    <phoneticPr fontId="7"/>
  </si>
  <si>
    <t>　（単位：百万円）</t>
  </si>
  <si>
    <t>出資状況</t>
    <rPh sb="0" eb="2">
      <t>シュッシ</t>
    </rPh>
    <rPh sb="2" eb="4">
      <t>ジョウキョウ</t>
    </rPh>
    <phoneticPr fontId="7"/>
  </si>
  <si>
    <t>出資団体数</t>
  </si>
  <si>
    <t>出資金額</t>
    <rPh sb="0" eb="2">
      <t>シュッシ</t>
    </rPh>
    <rPh sb="2" eb="4">
      <t>キンガク</t>
    </rPh>
    <phoneticPr fontId="8"/>
  </si>
  <si>
    <t>総額</t>
  </si>
  <si>
    <t>当該団体</t>
  </si>
  <si>
    <t>その他団体</t>
  </si>
  <si>
    <t>民間</t>
  </si>
  <si>
    <t>国</t>
  </si>
  <si>
    <t>貸借対照表</t>
  </si>
  <si>
    <t>資産</t>
    <rPh sb="0" eb="2">
      <t>シサン</t>
    </rPh>
    <phoneticPr fontId="8"/>
  </si>
  <si>
    <t>流動資産</t>
  </si>
  <si>
    <t>固定資産</t>
  </si>
  <si>
    <t>繰延資産</t>
  </si>
  <si>
    <t>資産合計</t>
  </si>
  <si>
    <t>負債</t>
    <rPh sb="0" eb="2">
      <t>フサイ</t>
    </rPh>
    <phoneticPr fontId="8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</si>
  <si>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</si>
  <si>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</si>
  <si>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</si>
  <si>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</si>
  <si>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8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</si>
  <si>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</si>
  <si>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</si>
  <si>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</si>
  <si>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</si>
  <si>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</si>
  <si>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7"/>
  </si>
  <si>
    <t>事業・経常損益</t>
    <rPh sb="0" eb="2">
      <t>ジギョウ</t>
    </rPh>
    <rPh sb="3" eb="5">
      <t>ケイジョウ</t>
    </rPh>
    <rPh sb="5" eb="7">
      <t>ソンエキ</t>
    </rPh>
    <phoneticPr fontId="8"/>
  </si>
  <si>
    <t>営業収益</t>
  </si>
  <si>
    <t>営業費用</t>
  </si>
  <si>
    <t>一般管理費</t>
    <rPh sb="0" eb="2">
      <t>イッパン</t>
    </rPh>
    <rPh sb="2" eb="5">
      <t>カンリヒ</t>
    </rPh>
    <phoneticPr fontId="7"/>
  </si>
  <si>
    <t>(c)</t>
    <phoneticPr fontId="7"/>
  </si>
  <si>
    <t xml:space="preserve">営業利益          </t>
  </si>
  <si>
    <t>(d=a-b-c)</t>
    <phoneticPr fontId="7"/>
  </si>
  <si>
    <t>営業外収益</t>
  </si>
  <si>
    <t>(e)</t>
    <phoneticPr fontId="7"/>
  </si>
  <si>
    <t>営業外費用</t>
  </si>
  <si>
    <t>(f)</t>
    <phoneticPr fontId="7"/>
  </si>
  <si>
    <t xml:space="preserve">経常利益      </t>
  </si>
  <si>
    <t>(g=d+e-f)</t>
    <phoneticPr fontId="7"/>
  </si>
  <si>
    <t>特別損失</t>
    <rPh sb="0" eb="2">
      <t>トクベツ</t>
    </rPh>
    <rPh sb="2" eb="4">
      <t>ソンシツ</t>
    </rPh>
    <phoneticPr fontId="8"/>
  </si>
  <si>
    <t>特別利益</t>
  </si>
  <si>
    <t>(h)</t>
    <phoneticPr fontId="7"/>
  </si>
  <si>
    <t>特別損失</t>
  </si>
  <si>
    <t>(i)</t>
    <phoneticPr fontId="7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</si>
  <si>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7"/>
  </si>
  <si>
    <t>(j=g+h-i)</t>
    <phoneticPr fontId="7"/>
  </si>
  <si>
    <t>特定準備金取崩</t>
    <rPh sb="0" eb="2">
      <t>トクテイ</t>
    </rPh>
    <rPh sb="2" eb="5">
      <t>ジュンビキン</t>
    </rPh>
    <rPh sb="5" eb="7">
      <t>トリクズシ</t>
    </rPh>
    <phoneticPr fontId="7"/>
  </si>
  <si>
    <t>(k)</t>
    <phoneticPr fontId="7"/>
  </si>
  <si>
    <t>特定準備金繰入</t>
    <rPh sb="0" eb="2">
      <t>トクテイ</t>
    </rPh>
    <rPh sb="2" eb="5">
      <t>ジュンビキン</t>
    </rPh>
    <rPh sb="5" eb="7">
      <t>クリイレ</t>
    </rPh>
    <phoneticPr fontId="7"/>
  </si>
  <si>
    <t>(l)</t>
    <phoneticPr fontId="7"/>
  </si>
  <si>
    <t>法人税等</t>
  </si>
  <si>
    <t>(m)</t>
    <phoneticPr fontId="7"/>
  </si>
  <si>
    <t xml:space="preserve">当期利益  </t>
  </si>
  <si>
    <t>(ｎ=g+h-i-m)</t>
    <phoneticPr fontId="7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</si>
  <si>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7"/>
  </si>
  <si>
    <t>前期繰越利益</t>
  </si>
  <si>
    <t>(o)</t>
    <phoneticPr fontId="7"/>
  </si>
  <si>
    <t xml:space="preserve">当期未処分利益    </t>
  </si>
  <si>
    <t>(p=n+o)</t>
    <phoneticPr fontId="7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</si>
  <si>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7"/>
  </si>
  <si>
    <t>（注２）原則として表示単位未満を四捨五入して端数調整していないため、合計等と一致しない場合がある。</t>
    <phoneticPr fontId="7"/>
  </si>
  <si>
    <t>元年度</t>
    <rPh sb="0" eb="1">
      <t>ガン</t>
    </rPh>
    <rPh sb="1" eb="3">
      <t>ネンド</t>
    </rPh>
    <phoneticPr fontId="7"/>
  </si>
  <si>
    <t>２年度</t>
    <rPh sb="1" eb="3">
      <t>ネンド</t>
    </rPh>
    <phoneticPr fontId="7"/>
  </si>
  <si>
    <t>予算額</t>
    <phoneticPr fontId="7"/>
  </si>
  <si>
    <t>決算額</t>
    <phoneticPr fontId="15"/>
  </si>
  <si>
    <t>３年度</t>
    <rPh sb="1" eb="3">
      <t>ネンド</t>
    </rPh>
    <phoneticPr fontId="7"/>
  </si>
  <si>
    <t>令和６年度</t>
    <rPh sb="3" eb="5">
      <t>ネンド</t>
    </rPh>
    <phoneticPr fontId="7"/>
  </si>
  <si>
    <t>４年度</t>
    <rPh sb="1" eb="3">
      <t>ネンド</t>
    </rPh>
    <phoneticPr fontId="7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</si>
  <si>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7"/>
  </si>
  <si>
    <t>令和７年度</t>
    <rPh sb="3" eb="5">
      <t>ネンド</t>
    </rPh>
    <phoneticPr fontId="7"/>
  </si>
  <si>
    <t>(令和７年度予算ﾍﾞｰｽ）</t>
    <rPh sb="6" eb="8">
      <t>ヨサン</t>
    </rPh>
    <phoneticPr fontId="7"/>
  </si>
  <si>
    <t>令和７年度</t>
    <phoneticPr fontId="7"/>
  </si>
  <si>
    <t>令和５年度</t>
    <rPh sb="3" eb="5">
      <t>ネンド</t>
    </rPh>
    <phoneticPr fontId="15"/>
  </si>
  <si>
    <t>令和４年度</t>
    <phoneticPr fontId="15"/>
  </si>
  <si>
    <t>５年度</t>
    <rPh sb="1" eb="3">
      <t>ネンド</t>
    </rPh>
    <phoneticPr fontId="7"/>
  </si>
  <si>
    <t>(令和５年度決算ﾍﾞｰｽ）</t>
    <rPh sb="4" eb="6">
      <t>ネンド</t>
    </rPh>
    <phoneticPr fontId="15"/>
  </si>
  <si>
    <t>(令和５年度決算額）</t>
    <rPh sb="4" eb="6">
      <t>ネンド</t>
    </rPh>
    <phoneticPr fontId="15"/>
  </si>
  <si>
    <t>（1）令和５年度普通会計決算の状況</t>
    <phoneticPr fontId="7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</si>
  <si>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</si>
  <si>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福岡市</t>
    <rPh sb="0" eb="3">
      <t>フクオカシ</t>
    </rPh>
    <phoneticPr fontId="7"/>
  </si>
  <si>
    <t>福岡市</t>
    <rPh sb="0" eb="3">
      <t>フクオカシ</t>
    </rPh>
    <phoneticPr fontId="7"/>
  </si>
  <si>
    <t>下水道</t>
    <rPh sb="0" eb="3">
      <t>ゲスイドウ</t>
    </rPh>
    <phoneticPr fontId="7"/>
  </si>
  <si>
    <t>水道</t>
    <rPh sb="0" eb="2">
      <t>スイドウ</t>
    </rPh>
    <phoneticPr fontId="7"/>
  </si>
  <si>
    <t>工業用水道</t>
    <rPh sb="0" eb="5">
      <t>コウギョウヨウスイドウ</t>
    </rPh>
    <phoneticPr fontId="7"/>
  </si>
  <si>
    <t>高速鉄道</t>
    <rPh sb="0" eb="2">
      <t>コウソク</t>
    </rPh>
    <rPh sb="2" eb="4">
      <t>テツドウ</t>
    </rPh>
    <phoneticPr fontId="7"/>
  </si>
  <si>
    <t>集落排水(農業)</t>
    <rPh sb="0" eb="4">
      <t>シュウラクハイスイ</t>
    </rPh>
    <rPh sb="5" eb="7">
      <t>ノウギョウ</t>
    </rPh>
    <phoneticPr fontId="7"/>
  </si>
  <si>
    <t>集落排水(漁業)</t>
    <rPh sb="0" eb="4">
      <t>シュウラクハイスイ</t>
    </rPh>
    <rPh sb="5" eb="7">
      <t>ギョギョウ</t>
    </rPh>
    <phoneticPr fontId="7"/>
  </si>
  <si>
    <t>市場</t>
    <rPh sb="0" eb="2">
      <t>シジョウ</t>
    </rPh>
    <phoneticPr fontId="7"/>
  </si>
  <si>
    <t>港湾整備</t>
    <phoneticPr fontId="7"/>
  </si>
  <si>
    <t>宅地造成（臨海）</t>
    <phoneticPr fontId="7"/>
  </si>
  <si>
    <t>交通（船舶運航）</t>
    <phoneticPr fontId="7"/>
  </si>
  <si>
    <t>宅地造成（貝塚）</t>
    <rPh sb="0" eb="4">
      <t>タクチゾウセイ</t>
    </rPh>
    <rPh sb="5" eb="7">
      <t>カイヅカ</t>
    </rPh>
    <phoneticPr fontId="7"/>
  </si>
  <si>
    <t>福岡市</t>
    <rPh sb="0" eb="3">
      <t>フクオカシ</t>
    </rPh>
    <phoneticPr fontId="15"/>
  </si>
  <si>
    <t>福岡市</t>
    <rPh sb="0" eb="3">
      <t>フクオカシ</t>
    </rPh>
    <phoneticPr fontId="15"/>
  </si>
  <si>
    <t>福岡市</t>
    <rPh sb="0" eb="3">
      <t>フクオカシ</t>
    </rPh>
    <phoneticPr fontId="15"/>
  </si>
  <si>
    <t>福岡北九州高速道路公社</t>
    <rPh sb="0" eb="2">
      <t>フクオカ</t>
    </rPh>
    <rPh sb="2" eb="5">
      <t>キタキュウシュウ</t>
    </rPh>
    <rPh sb="5" eb="7">
      <t>コウソク</t>
    </rPh>
    <rPh sb="7" eb="9">
      <t>ドウロ</t>
    </rPh>
    <rPh sb="9" eb="11">
      <t>コウシャ</t>
    </rPh>
    <phoneticPr fontId="7"/>
  </si>
  <si>
    <t>博多港開発（株）</t>
    <phoneticPr fontId="7"/>
  </si>
  <si>
    <t>博多港ふ頭（株）</t>
    <phoneticPr fontId="7"/>
  </si>
  <si>
    <t>宅地造成（貝塚）</t>
    <rPh sb="0" eb="4">
      <t>タクチゾウセイ</t>
    </rPh>
    <rPh sb="5" eb="7">
      <t>カイヅカ</t>
    </rPh>
    <phoneticPr fontId="6"/>
  </si>
  <si>
    <t>福岡市住宅供給公社</t>
    <rPh sb="0" eb="3">
      <t>フクオカシ</t>
    </rPh>
    <rPh sb="3" eb="9">
      <t>ジュウタクキョウキュウコウシャ</t>
    </rPh>
    <phoneticPr fontId="7"/>
  </si>
  <si>
    <t>福岡クリーンエナジー</t>
    <rPh sb="0" eb="2">
      <t>フクオカ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</si>
</sst>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;[Red]&quot;△&quot;#,##0"/>
    <numFmt numFmtId="180" formatCode="_ * #,##0.00_ ;_ * &quot;▲ &quot;#,##0.00_ ;_ * &quot;－&quot;_ ;_ @_ "/>
    <numFmt numFmtId="181" formatCode="_ * #,##0.000_ ;_ * &quot;▲ &quot;#,##0.000_ ;_ * &quot;－&quot;_ ;_ @_ "/>
  </numFmts>
  <fonts count="23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ｺﾞｼｯｸ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3"/>
      <charset val="128"/>
    </font>
    <font>
      <sz val="8"/>
      <name val="明朝"/>
      <family val="1"/>
      <charset val="128"/>
    </font>
    <font>
      <sz val="11"/>
      <name val="Meiryo UI"/>
      <family val="1"/>
      <charset val="128"/>
    </font>
    <font>
      <b/>
      <sz val="11"/>
      <name val="ＭＳ Ｐゴシック"/>
      <family val="1"/>
      <charset val="128"/>
    </font>
    <font>
      <sz val="6"/>
      <name val="明朝"/>
      <family val="1"/>
      <charset val="128"/>
    </font>
    <font>
      <b/>
      <sz val="12"/>
      <name val="ＭＳ Ｐゴシック"/>
      <family val="1"/>
      <charset val="128"/>
    </font>
    <font>
      <sz val="11"/>
      <name val="ＭＳ Ｐゴシック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2" fillId="0" borderId="0"/>
  </cellStyleXfs>
  <cellXfs count="114">
    <xf numFmtId="0" fontId="0" fillId="0" borderId="0" xfId="0"/>
    <xf numFmtId="41" fontId="0" fillId="0" borderId="0" xfId="0" applyNumberFormat="1" applyAlignment="1">
      <alignment vertical="center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0" fillId="0" borderId="4" xfId="0" applyNumberForma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4" xfId="0" applyNumberFormat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horizontal="distributed" vertical="center" justifyLastLine="1"/>
    </xf>
    <xf numFmtId="177" fontId="2" fillId="0" borderId="0" xfId="1" applyNumberForma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41" fontId="13" fillId="0" borderId="0" xfId="0" applyNumberFormat="1" applyFont="1" applyAlignment="1">
      <alignment vertical="center"/>
    </xf>
    <xf numFmtId="41" fontId="13" fillId="0" borderId="0" xfId="0" applyNumberFormat="1" applyFont="1" applyAlignment="1">
      <alignment horizontal="left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0" fillId="0" borderId="8" xfId="0" applyNumberFormat="1" applyBorder="1" applyAlignment="1">
      <alignment vertical="center"/>
    </xf>
    <xf numFmtId="0" fontId="0" fillId="0" borderId="0" xfId="0" applyAlignment="1">
      <alignment vertical="center"/>
    </xf>
    <xf numFmtId="41" fontId="0" fillId="0" borderId="8" xfId="0" applyNumberFormat="1" applyBorder="1" applyAlignment="1">
      <alignment horizontal="center" vertical="center" shrinkToFit="1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 wrapText="1"/>
    </xf>
    <xf numFmtId="178" fontId="0" fillId="0" borderId="0" xfId="1" applyNumberFormat="1" applyFont="1" applyBorder="1" applyAlignment="1">
      <alignment vertical="center"/>
    </xf>
    <xf numFmtId="0" fontId="3" fillId="0" borderId="4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4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0" fillId="0" borderId="3" xfId="0" applyNumberFormat="1" applyBorder="1" applyAlignment="1">
      <alignment horizontal="centerContinuous" vertical="center"/>
    </xf>
    <xf numFmtId="41" fontId="0" fillId="0" borderId="4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horizontal="left" vertical="center"/>
    </xf>
    <xf numFmtId="177" fontId="0" fillId="0" borderId="8" xfId="1" applyNumberFormat="1" applyFont="1" applyBorder="1" applyAlignment="1">
      <alignment vertical="center"/>
    </xf>
    <xf numFmtId="178" fontId="0" fillId="0" borderId="8" xfId="1" applyNumberFormat="1" applyFont="1" applyBorder="1" applyAlignment="1">
      <alignment vertical="center"/>
    </xf>
    <xf numFmtId="41" fontId="14" fillId="0" borderId="8" xfId="0" applyNumberFormat="1" applyFon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41" fontId="0" fillId="0" borderId="9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41" fontId="0" fillId="0" borderId="8" xfId="0" applyNumberFormat="1" applyBorder="1" applyAlignment="1">
      <alignment horizontal="right" vertical="center"/>
    </xf>
    <xf numFmtId="177" fontId="2" fillId="0" borderId="8" xfId="1" applyNumberFormat="1" applyBorder="1" applyAlignment="1">
      <alignment vertical="center"/>
    </xf>
    <xf numFmtId="177" fontId="0" fillId="0" borderId="8" xfId="0" quotePrefix="1" applyNumberFormat="1" applyBorder="1" applyAlignment="1">
      <alignment horizontal="right" vertical="center"/>
    </xf>
    <xf numFmtId="177" fontId="2" fillId="0" borderId="8" xfId="1" quotePrefix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41" fontId="0" fillId="0" borderId="8" xfId="0" applyNumberFormat="1" applyBorder="1" applyAlignment="1">
      <alignment horizontal="centerContinuous" vertical="center"/>
    </xf>
    <xf numFmtId="177" fontId="0" fillId="0" borderId="8" xfId="0" applyNumberFormat="1" applyBorder="1" applyAlignment="1">
      <alignment vertical="center"/>
    </xf>
    <xf numFmtId="177" fontId="2" fillId="0" borderId="8" xfId="1" applyNumberFormat="1" applyFill="1" applyBorder="1" applyAlignment="1">
      <alignment horizontal="right" vertical="center"/>
    </xf>
    <xf numFmtId="177" fontId="2" fillId="0" borderId="8" xfId="1" applyNumberFormat="1" applyBorder="1" applyAlignment="1">
      <alignment horizontal="right" vertical="center"/>
    </xf>
    <xf numFmtId="180" fontId="0" fillId="0" borderId="8" xfId="0" applyNumberFormat="1" applyBorder="1" applyAlignment="1">
      <alignment vertical="center"/>
    </xf>
    <xf numFmtId="41" fontId="2" fillId="0" borderId="8" xfId="0" applyNumberFormat="1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81" fontId="0" fillId="0" borderId="8" xfId="0" applyNumberFormat="1" applyBorder="1" applyAlignment="1">
      <alignment vertical="center"/>
    </xf>
    <xf numFmtId="181" fontId="2" fillId="0" borderId="8" xfId="1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2" fillId="0" borderId="8" xfId="1" applyNumberFormat="1" applyBorder="1" applyAlignment="1">
      <alignment vertical="center"/>
    </xf>
    <xf numFmtId="178" fontId="2" fillId="0" borderId="8" xfId="1" applyNumberFormat="1" applyFill="1" applyBorder="1" applyAlignment="1">
      <alignment vertical="center"/>
    </xf>
    <xf numFmtId="41" fontId="0" fillId="0" borderId="9" xfId="0" applyNumberFormat="1" applyBorder="1" applyAlignment="1">
      <alignment horizontal="left" vertical="center"/>
    </xf>
    <xf numFmtId="41" fontId="2" fillId="0" borderId="8" xfId="0" applyNumberFormat="1" applyFont="1" applyBorder="1" applyAlignment="1">
      <alignment vertical="center"/>
    </xf>
    <xf numFmtId="0" fontId="0" fillId="0" borderId="8" xfId="0" applyBorder="1" applyAlignment="1">
      <alignment horizontal="distributed" vertical="center"/>
    </xf>
    <xf numFmtId="177" fontId="2" fillId="0" borderId="8" xfId="1" applyNumberFormat="1" applyBorder="1" applyAlignment="1">
      <alignment horizontal="center" vertical="center"/>
    </xf>
    <xf numFmtId="177" fontId="2" fillId="0" borderId="8" xfId="1" applyNumberFormat="1" applyFill="1" applyBorder="1" applyAlignment="1">
      <alignment vertical="center"/>
    </xf>
    <xf numFmtId="41" fontId="0" fillId="0" borderId="8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41" fontId="0" fillId="0" borderId="6" xfId="0" applyNumberFormat="1" applyBorder="1" applyAlignment="1">
      <alignment horizontal="centerContinuous" vertical="center"/>
    </xf>
    <xf numFmtId="0" fontId="18" fillId="0" borderId="4" xfId="0" applyFont="1" applyBorder="1" applyAlignment="1">
      <alignment horizontal="distributed" vertical="center" justifyLastLine="1"/>
    </xf>
    <xf numFmtId="0" fontId="20" fillId="0" borderId="4" xfId="0" applyFont="1" applyBorder="1" applyAlignment="1">
      <alignment horizontal="distributed" vertical="center" justifyLastLine="1"/>
    </xf>
    <xf numFmtId="41" fontId="22" fillId="0" borderId="4" xfId="0" applyNumberFormat="1" applyFont="1" applyBorder="1" applyAlignment="1">
      <alignment horizontal="distributed" vertical="center" justifyLastLine="1"/>
    </xf>
    <xf numFmtId="41" fontId="3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41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9" fontId="9" fillId="0" borderId="8" xfId="1" applyNumberFormat="1" applyFont="1" applyBorder="1" applyAlignment="1">
      <alignment vertical="center" textRotation="255"/>
    </xf>
    <xf numFmtId="0" fontId="12" fillId="0" borderId="8" xfId="3" applyBorder="1" applyAlignment="1">
      <alignment vertical="center"/>
    </xf>
    <xf numFmtId="0" fontId="10" fillId="0" borderId="8" xfId="0" applyFont="1" applyBorder="1" applyAlignment="1">
      <alignment horizontal="distributed" vertical="center" justifyLastLine="1"/>
    </xf>
    <xf numFmtId="0" fontId="10" fillId="0" borderId="8" xfId="2" applyFont="1" applyBorder="1" applyAlignment="1">
      <alignment horizontal="distributed" vertical="center" justifyLastLine="1"/>
    </xf>
    <xf numFmtId="4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8" xfId="3" applyBorder="1" applyAlignment="1">
      <alignment vertical="center" textRotation="255"/>
    </xf>
    <xf numFmtId="0" fontId="2" fillId="0" borderId="8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16" fillId="0" borderId="8" xfId="0" applyNumberFormat="1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view="pageBreakPreview" zoomScaleNormal="100" zoomScaleSheetLayoutView="100" workbookViewId="0">
      <pane xSplit="5" ySplit="8" topLeftCell="F9" activePane="bottomRight" state="frozen"/>
      <selection activeCell="F17" sqref="F17"/>
      <selection pane="topRight" activeCell="F17" sqref="F17"/>
      <selection pane="bottomLeft" activeCell="F17" sqref="F17"/>
      <selection pane="bottomRight" activeCell="L26" sqref="L26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9" width="10.6328125" style="1" customWidth="1"/>
    <col min="10" max="12" width="9" style="1"/>
    <col min="13" max="13" width="9.90625" style="1" customWidth="1"/>
    <col min="14" max="16384" width="9" style="1"/>
  </cols>
  <sheetData>
    <row r="1" spans="1:9" ht="34" customHeight="1">
      <c r="A1" s="92" t="s">
        <v>0</v>
      </c>
      <c r="B1" s="92"/>
      <c r="C1" s="92"/>
      <c r="D1" s="92"/>
      <c r="E1" s="20" t="s">
        <v>244</v>
      </c>
      <c r="F1" s="2"/>
    </row>
    <row r="3" spans="1:9" ht="14">
      <c r="A3" s="10" t="s">
        <v>103</v>
      </c>
    </row>
    <row r="5" spans="1:9">
      <c r="A5" s="9" t="s">
        <v>233</v>
      </c>
    </row>
    <row r="6" spans="1:9" ht="14">
      <c r="A6" s="3"/>
      <c r="G6" s="94" t="s">
        <v>104</v>
      </c>
      <c r="H6" s="95"/>
      <c r="I6" s="95"/>
    </row>
    <row r="7" spans="1:9" ht="27" customHeight="1">
      <c r="A7" s="8"/>
      <c r="B7" s="4"/>
      <c r="C7" s="4"/>
      <c r="D7" s="4"/>
      <c r="E7" s="58"/>
      <c r="F7" s="50" t="s">
        <v>234</v>
      </c>
      <c r="G7" s="50"/>
      <c r="H7" s="50" t="s">
        <v>231</v>
      </c>
      <c r="I7" s="51" t="s">
        <v>20</v>
      </c>
    </row>
    <row r="8" spans="1:9" ht="17.149999999999999" customHeight="1">
      <c r="A8" s="5"/>
      <c r="B8" s="6"/>
      <c r="C8" s="6"/>
      <c r="D8" s="6"/>
      <c r="E8" s="59"/>
      <c r="F8" s="52" t="s">
        <v>101</v>
      </c>
      <c r="G8" s="52" t="s">
        <v>1</v>
      </c>
      <c r="H8" s="52" t="s">
        <v>228</v>
      </c>
      <c r="I8" s="53"/>
    </row>
    <row r="9" spans="1:9" ht="18" customHeight="1">
      <c r="A9" s="93" t="s">
        <v>79</v>
      </c>
      <c r="B9" s="93" t="s">
        <v>80</v>
      </c>
      <c r="C9" s="60" t="s">
        <v>2</v>
      </c>
      <c r="D9" s="54"/>
      <c r="E9" s="54"/>
      <c r="F9" s="55">
        <v>403459</v>
      </c>
      <c r="G9" s="56">
        <f t="shared" ref="G9:G22" si="0">F9/$F$22*100</f>
        <v>36.066501408390266</v>
      </c>
      <c r="H9" s="55">
        <v>370553</v>
      </c>
      <c r="I9" s="56">
        <f t="shared" ref="I9:I21" si="1">(F9/H9-1)*100</f>
        <v>8.8802411530874092</v>
      </c>
    </row>
    <row r="10" spans="1:9" ht="18" customHeight="1">
      <c r="A10" s="93"/>
      <c r="B10" s="93"/>
      <c r="C10" s="62"/>
      <c r="D10" s="60" t="s">
        <v>21</v>
      </c>
      <c r="E10" s="54"/>
      <c r="F10" s="55">
        <v>191079</v>
      </c>
      <c r="G10" s="56">
        <f t="shared" si="0"/>
        <v>17.081168154914884</v>
      </c>
      <c r="H10" s="55">
        <v>170140</v>
      </c>
      <c r="I10" s="56">
        <f t="shared" si="1"/>
        <v>12.306923709885975</v>
      </c>
    </row>
    <row r="11" spans="1:9" ht="18" customHeight="1">
      <c r="A11" s="93"/>
      <c r="B11" s="93"/>
      <c r="C11" s="49"/>
      <c r="D11" s="49"/>
      <c r="E11" s="29" t="s">
        <v>22</v>
      </c>
      <c r="F11" s="55">
        <v>145400</v>
      </c>
      <c r="G11" s="56">
        <f t="shared" si="0"/>
        <v>12.997775002614754</v>
      </c>
      <c r="H11" s="55">
        <v>128697</v>
      </c>
      <c r="I11" s="56">
        <f t="shared" si="1"/>
        <v>12.978546508465616</v>
      </c>
    </row>
    <row r="12" spans="1:9" ht="18" customHeight="1">
      <c r="A12" s="93"/>
      <c r="B12" s="93"/>
      <c r="C12" s="49"/>
      <c r="D12" s="28"/>
      <c r="E12" s="29" t="s">
        <v>23</v>
      </c>
      <c r="F12" s="55">
        <v>30939</v>
      </c>
      <c r="G12" s="56">
        <f>F12/$F$22*100</f>
        <v>2.7657370069181417</v>
      </c>
      <c r="H12" s="55">
        <v>27365</v>
      </c>
      <c r="I12" s="56">
        <f t="shared" si="1"/>
        <v>13.060478713685363</v>
      </c>
    </row>
    <row r="13" spans="1:9" ht="18" customHeight="1">
      <c r="A13" s="93"/>
      <c r="B13" s="93"/>
      <c r="C13" s="61"/>
      <c r="D13" s="54" t="s">
        <v>24</v>
      </c>
      <c r="E13" s="54"/>
      <c r="F13" s="55">
        <v>152782</v>
      </c>
      <c r="G13" s="56">
        <f t="shared" si="0"/>
        <v>13.657675794012977</v>
      </c>
      <c r="H13" s="55">
        <v>144147</v>
      </c>
      <c r="I13" s="56">
        <f t="shared" si="1"/>
        <v>5.9904125649510531</v>
      </c>
    </row>
    <row r="14" spans="1:9" ht="18" customHeight="1">
      <c r="A14" s="93"/>
      <c r="B14" s="93"/>
      <c r="C14" s="54" t="s">
        <v>3</v>
      </c>
      <c r="D14" s="54"/>
      <c r="E14" s="54"/>
      <c r="F14" s="55">
        <v>7036</v>
      </c>
      <c r="G14" s="56">
        <f t="shared" si="0"/>
        <v>0.62897073533973447</v>
      </c>
      <c r="H14" s="55">
        <v>6726</v>
      </c>
      <c r="I14" s="56">
        <f t="shared" si="1"/>
        <v>4.6089800773119194</v>
      </c>
    </row>
    <row r="15" spans="1:9" ht="18" customHeight="1">
      <c r="A15" s="93"/>
      <c r="B15" s="93"/>
      <c r="C15" s="54" t="s">
        <v>4</v>
      </c>
      <c r="D15" s="54"/>
      <c r="E15" s="54"/>
      <c r="F15" s="55">
        <v>49500</v>
      </c>
      <c r="G15" s="56">
        <f t="shared" si="0"/>
        <v>4.4249646673275809</v>
      </c>
      <c r="H15" s="55">
        <v>43000</v>
      </c>
      <c r="I15" s="56">
        <f t="shared" si="1"/>
        <v>15.116279069767447</v>
      </c>
    </row>
    <row r="16" spans="1:9" ht="18" customHeight="1">
      <c r="A16" s="93"/>
      <c r="B16" s="93"/>
      <c r="C16" s="54" t="s">
        <v>25</v>
      </c>
      <c r="D16" s="54"/>
      <c r="E16" s="54"/>
      <c r="F16" s="55">
        <v>27829</v>
      </c>
      <c r="G16" s="56">
        <f t="shared" si="0"/>
        <v>2.4877240752941261</v>
      </c>
      <c r="H16" s="55">
        <v>27768</v>
      </c>
      <c r="I16" s="56">
        <f>(F16/H16-1)*100</f>
        <v>0.21967732641889892</v>
      </c>
    </row>
    <row r="17" spans="1:9" ht="18" customHeight="1">
      <c r="A17" s="93"/>
      <c r="B17" s="93"/>
      <c r="C17" s="54" t="s">
        <v>5</v>
      </c>
      <c r="D17" s="54"/>
      <c r="E17" s="54"/>
      <c r="F17" s="55">
        <v>222555</v>
      </c>
      <c r="G17" s="56">
        <f t="shared" si="0"/>
        <v>19.894909323981611</v>
      </c>
      <c r="H17" s="55">
        <v>211034</v>
      </c>
      <c r="I17" s="56">
        <f t="shared" si="1"/>
        <v>5.4593098742382828</v>
      </c>
    </row>
    <row r="18" spans="1:9" ht="18" customHeight="1">
      <c r="A18" s="93"/>
      <c r="B18" s="93"/>
      <c r="C18" s="54" t="s">
        <v>26</v>
      </c>
      <c r="D18" s="54"/>
      <c r="E18" s="54"/>
      <c r="F18" s="55">
        <v>55501</v>
      </c>
      <c r="G18" s="56">
        <f t="shared" si="0"/>
        <v>4.9614134141686472</v>
      </c>
      <c r="H18" s="55">
        <v>50850</v>
      </c>
      <c r="I18" s="56">
        <f t="shared" si="1"/>
        <v>9.1465093411996037</v>
      </c>
    </row>
    <row r="19" spans="1:9" ht="18" customHeight="1">
      <c r="A19" s="93"/>
      <c r="B19" s="93"/>
      <c r="C19" s="54" t="s">
        <v>27</v>
      </c>
      <c r="D19" s="54"/>
      <c r="E19" s="54"/>
      <c r="F19" s="55">
        <v>8520</v>
      </c>
      <c r="G19" s="56">
        <f t="shared" si="0"/>
        <v>0.76163028213395934</v>
      </c>
      <c r="H19" s="55">
        <v>8022</v>
      </c>
      <c r="I19" s="56">
        <f t="shared" si="1"/>
        <v>6.2079281974569911</v>
      </c>
    </row>
    <row r="20" spans="1:9" ht="18" customHeight="1">
      <c r="A20" s="93"/>
      <c r="B20" s="93"/>
      <c r="C20" s="54" t="s">
        <v>6</v>
      </c>
      <c r="D20" s="54"/>
      <c r="E20" s="54"/>
      <c r="F20" s="55">
        <v>54965</v>
      </c>
      <c r="G20" s="56">
        <f t="shared" si="0"/>
        <v>4.9134986452456664</v>
      </c>
      <c r="H20" s="55">
        <v>60001</v>
      </c>
      <c r="I20" s="56">
        <f t="shared" si="1"/>
        <v>-8.3931934467758822</v>
      </c>
    </row>
    <row r="21" spans="1:9" ht="18" customHeight="1">
      <c r="A21" s="93"/>
      <c r="B21" s="93"/>
      <c r="C21" s="54" t="s">
        <v>7</v>
      </c>
      <c r="D21" s="54"/>
      <c r="E21" s="54"/>
      <c r="F21" s="55">
        <v>289288</v>
      </c>
      <c r="G21" s="56">
        <f t="shared" si="0"/>
        <v>25.860387448118406</v>
      </c>
      <c r="H21" s="55">
        <v>308665</v>
      </c>
      <c r="I21" s="56">
        <f t="shared" si="1"/>
        <v>-6.2776796850954941</v>
      </c>
    </row>
    <row r="22" spans="1:9" ht="18" customHeight="1">
      <c r="A22" s="93"/>
      <c r="B22" s="93"/>
      <c r="C22" s="54" t="s">
        <v>8</v>
      </c>
      <c r="D22" s="54"/>
      <c r="E22" s="54"/>
      <c r="F22" s="55">
        <f>SUM(F9,F14:F21)</f>
        <v>1118653</v>
      </c>
      <c r="G22" s="56">
        <f t="shared" si="0"/>
        <v>100</v>
      </c>
      <c r="H22" s="55">
        <v>1086619</v>
      </c>
      <c r="I22" s="56">
        <f t="shared" ref="I22:I40" si="2">(F22/H22-1)*100</f>
        <v>2.9480434264447686</v>
      </c>
    </row>
    <row r="23" spans="1:9" ht="18" customHeight="1">
      <c r="A23" s="93"/>
      <c r="B23" s="93" t="s">
        <v>81</v>
      </c>
      <c r="C23" s="63" t="s">
        <v>9</v>
      </c>
      <c r="D23" s="29"/>
      <c r="E23" s="29"/>
      <c r="F23" s="55">
        <v>558528</v>
      </c>
      <c r="G23" s="56">
        <f t="shared" ref="G23:G37" si="3">F23/$F$40*100</f>
        <v>49.928619509356345</v>
      </c>
      <c r="H23" s="55">
        <v>537541</v>
      </c>
      <c r="I23" s="56">
        <f t="shared" si="2"/>
        <v>3.9042603261890685</v>
      </c>
    </row>
    <row r="24" spans="1:9" ht="18" customHeight="1">
      <c r="A24" s="93"/>
      <c r="B24" s="93"/>
      <c r="C24" s="62"/>
      <c r="D24" s="29" t="s">
        <v>10</v>
      </c>
      <c r="E24" s="29"/>
      <c r="F24" s="55">
        <v>162829</v>
      </c>
      <c r="G24" s="56">
        <f t="shared" si="3"/>
        <v>14.555809531642073</v>
      </c>
      <c r="H24" s="55">
        <v>157591</v>
      </c>
      <c r="I24" s="56">
        <f t="shared" si="2"/>
        <v>3.3237938714774318</v>
      </c>
    </row>
    <row r="25" spans="1:9" ht="18" customHeight="1">
      <c r="A25" s="93"/>
      <c r="B25" s="93"/>
      <c r="C25" s="62"/>
      <c r="D25" s="29" t="s">
        <v>28</v>
      </c>
      <c r="E25" s="29"/>
      <c r="F25" s="55">
        <v>299361</v>
      </c>
      <c r="G25" s="56">
        <f t="shared" si="3"/>
        <v>26.760845409613172</v>
      </c>
      <c r="H25" s="55">
        <v>283114</v>
      </c>
      <c r="I25" s="56">
        <f t="shared" si="2"/>
        <v>5.738677705800499</v>
      </c>
    </row>
    <row r="26" spans="1:9" ht="18" customHeight="1">
      <c r="A26" s="93"/>
      <c r="B26" s="93"/>
      <c r="C26" s="61"/>
      <c r="D26" s="29" t="s">
        <v>11</v>
      </c>
      <c r="E26" s="29"/>
      <c r="F26" s="55">
        <v>96338</v>
      </c>
      <c r="G26" s="56">
        <f t="shared" si="3"/>
        <v>8.6119645681011008</v>
      </c>
      <c r="H26" s="55">
        <v>96836</v>
      </c>
      <c r="I26" s="56">
        <f t="shared" si="2"/>
        <v>-0.51427155190219009</v>
      </c>
    </row>
    <row r="27" spans="1:9" ht="18" customHeight="1">
      <c r="A27" s="93"/>
      <c r="B27" s="93"/>
      <c r="C27" s="63" t="s">
        <v>12</v>
      </c>
      <c r="D27" s="29"/>
      <c r="E27" s="29"/>
      <c r="F27" s="55">
        <v>455153</v>
      </c>
      <c r="G27" s="56">
        <f t="shared" si="3"/>
        <v>40.687594812689902</v>
      </c>
      <c r="H27" s="55">
        <v>444990</v>
      </c>
      <c r="I27" s="56">
        <f t="shared" si="2"/>
        <v>2.2838715476752203</v>
      </c>
    </row>
    <row r="28" spans="1:9" ht="18" customHeight="1">
      <c r="A28" s="93"/>
      <c r="B28" s="93"/>
      <c r="C28" s="62"/>
      <c r="D28" s="29" t="s">
        <v>13</v>
      </c>
      <c r="E28" s="29"/>
      <c r="F28" s="55">
        <v>129388</v>
      </c>
      <c r="G28" s="56">
        <f t="shared" si="3"/>
        <v>11.566410674266283</v>
      </c>
      <c r="H28" s="55">
        <v>123690</v>
      </c>
      <c r="I28" s="56">
        <f t="shared" si="2"/>
        <v>4.6066779852858009</v>
      </c>
    </row>
    <row r="29" spans="1:9" ht="18" customHeight="1">
      <c r="A29" s="93"/>
      <c r="B29" s="93"/>
      <c r="C29" s="62"/>
      <c r="D29" s="29" t="s">
        <v>29</v>
      </c>
      <c r="E29" s="29"/>
      <c r="F29" s="55">
        <v>13671</v>
      </c>
      <c r="G29" s="56">
        <f t="shared" si="3"/>
        <v>1.2220947872128356</v>
      </c>
      <c r="H29" s="55">
        <v>13292</v>
      </c>
      <c r="I29" s="56">
        <f t="shared" si="2"/>
        <v>2.8513391513692365</v>
      </c>
    </row>
    <row r="30" spans="1:9" ht="18" customHeight="1">
      <c r="A30" s="93"/>
      <c r="B30" s="93"/>
      <c r="C30" s="62"/>
      <c r="D30" s="29" t="s">
        <v>30</v>
      </c>
      <c r="E30" s="29"/>
      <c r="F30" s="55">
        <v>54227</v>
      </c>
      <c r="G30" s="56">
        <f t="shared" si="3"/>
        <v>4.8475264447509634</v>
      </c>
      <c r="H30" s="55">
        <v>51052</v>
      </c>
      <c r="I30" s="56">
        <f t="shared" si="2"/>
        <v>6.2191491028755097</v>
      </c>
    </row>
    <row r="31" spans="1:9" ht="18" customHeight="1">
      <c r="A31" s="93"/>
      <c r="B31" s="93"/>
      <c r="C31" s="62"/>
      <c r="D31" s="29" t="s">
        <v>31</v>
      </c>
      <c r="E31" s="29"/>
      <c r="F31" s="55">
        <v>66974</v>
      </c>
      <c r="G31" s="56">
        <f t="shared" si="3"/>
        <v>5.9870218915070179</v>
      </c>
      <c r="H31" s="55">
        <v>66763</v>
      </c>
      <c r="I31" s="56">
        <f t="shared" si="2"/>
        <v>0.31604331740635594</v>
      </c>
    </row>
    <row r="32" spans="1:9" ht="18" customHeight="1">
      <c r="A32" s="93"/>
      <c r="B32" s="93"/>
      <c r="C32" s="62"/>
      <c r="D32" s="29" t="s">
        <v>14</v>
      </c>
      <c r="E32" s="29"/>
      <c r="F32" s="55">
        <v>8809</v>
      </c>
      <c r="G32" s="56">
        <f t="shared" si="3"/>
        <v>0.78746492433310422</v>
      </c>
      <c r="H32" s="55">
        <v>6991</v>
      </c>
      <c r="I32" s="56">
        <f t="shared" si="2"/>
        <v>26.004863395794597</v>
      </c>
    </row>
    <row r="33" spans="1:9" ht="18" customHeight="1">
      <c r="A33" s="93"/>
      <c r="B33" s="93"/>
      <c r="C33" s="61"/>
      <c r="D33" s="29" t="s">
        <v>32</v>
      </c>
      <c r="E33" s="29"/>
      <c r="F33" s="55">
        <v>181784</v>
      </c>
      <c r="G33" s="56">
        <f t="shared" si="3"/>
        <v>16.250258122938927</v>
      </c>
      <c r="H33" s="55">
        <v>182902</v>
      </c>
      <c r="I33" s="56">
        <f t="shared" si="2"/>
        <v>-0.61125630118861185</v>
      </c>
    </row>
    <row r="34" spans="1:9" ht="18" customHeight="1">
      <c r="A34" s="93"/>
      <c r="B34" s="93"/>
      <c r="C34" s="63" t="s">
        <v>15</v>
      </c>
      <c r="D34" s="29"/>
      <c r="E34" s="29"/>
      <c r="F34" s="55">
        <v>104972</v>
      </c>
      <c r="G34" s="56">
        <f>F34/$F$40*100</f>
        <v>9.3837856779537532</v>
      </c>
      <c r="H34" s="55">
        <v>104088</v>
      </c>
      <c r="I34" s="56">
        <f>(F34/H34-1)*100</f>
        <v>0.8492813772961405</v>
      </c>
    </row>
    <row r="35" spans="1:9" ht="18" customHeight="1">
      <c r="A35" s="93"/>
      <c r="B35" s="93"/>
      <c r="C35" s="62"/>
      <c r="D35" s="63" t="s">
        <v>16</v>
      </c>
      <c r="E35" s="29"/>
      <c r="F35" s="55">
        <v>104967</v>
      </c>
      <c r="G35" s="56">
        <f>F35/$F$40*100</f>
        <v>9.3833387118257416</v>
      </c>
      <c r="H35" s="55">
        <v>104083</v>
      </c>
      <c r="I35" s="56">
        <f>(F35/H35-1)*100</f>
        <v>0.84932217557140977</v>
      </c>
    </row>
    <row r="36" spans="1:9" ht="18" customHeight="1">
      <c r="A36" s="93"/>
      <c r="B36" s="93"/>
      <c r="C36" s="62"/>
      <c r="D36" s="62"/>
      <c r="E36" s="57" t="s">
        <v>102</v>
      </c>
      <c r="F36" s="55">
        <v>40698</v>
      </c>
      <c r="G36" s="56">
        <f t="shared" si="3"/>
        <v>3.6381254955736941</v>
      </c>
      <c r="H36" s="55">
        <v>31528</v>
      </c>
      <c r="I36" s="56">
        <f>(F36/H36-1)*100</f>
        <v>29.085257548845476</v>
      </c>
    </row>
    <row r="37" spans="1:9" ht="18" customHeight="1">
      <c r="A37" s="93"/>
      <c r="B37" s="93"/>
      <c r="C37" s="62"/>
      <c r="D37" s="61"/>
      <c r="E37" s="29" t="s">
        <v>33</v>
      </c>
      <c r="F37" s="55">
        <v>64269</v>
      </c>
      <c r="G37" s="56">
        <f t="shared" si="3"/>
        <v>5.7452132162520462</v>
      </c>
      <c r="H37" s="55">
        <v>72555</v>
      </c>
      <c r="I37" s="56">
        <f t="shared" si="2"/>
        <v>-11.420301839983459</v>
      </c>
    </row>
    <row r="38" spans="1:9" ht="18" customHeight="1">
      <c r="A38" s="93"/>
      <c r="B38" s="93"/>
      <c r="C38" s="62"/>
      <c r="D38" s="54" t="s">
        <v>34</v>
      </c>
      <c r="E38" s="54"/>
      <c r="F38" s="55">
        <v>5</v>
      </c>
      <c r="G38" s="56">
        <f>F38/$F$40*100</f>
        <v>4.4696612801288694E-4</v>
      </c>
      <c r="H38" s="55">
        <v>5</v>
      </c>
      <c r="I38" s="56">
        <f t="shared" si="2"/>
        <v>0</v>
      </c>
    </row>
    <row r="39" spans="1:9" ht="18" customHeight="1">
      <c r="A39" s="93"/>
      <c r="B39" s="93"/>
      <c r="C39" s="61"/>
      <c r="D39" s="54" t="s">
        <v>35</v>
      </c>
      <c r="E39" s="54"/>
      <c r="F39" s="55">
        <v>0</v>
      </c>
      <c r="G39" s="56">
        <f>F39/$F$40*100</f>
        <v>0</v>
      </c>
      <c r="H39" s="55">
        <v>0</v>
      </c>
      <c r="I39" s="56" t="e">
        <f t="shared" si="2"/>
        <v>#DIV/0!</v>
      </c>
    </row>
    <row r="40" spans="1:9" ht="18" customHeight="1">
      <c r="A40" s="93"/>
      <c r="B40" s="93"/>
      <c r="C40" s="29" t="s">
        <v>17</v>
      </c>
      <c r="D40" s="29"/>
      <c r="E40" s="29"/>
      <c r="F40" s="55">
        <f>SUM(F23,F27,F34)</f>
        <v>1118653</v>
      </c>
      <c r="G40" s="56">
        <f>F40/$F$40*100</f>
        <v>100</v>
      </c>
      <c r="H40" s="55">
        <f>SUM(H23,H27,H34)</f>
        <v>1086619</v>
      </c>
      <c r="I40" s="56">
        <f t="shared" si="2"/>
        <v>2.9480434264447686</v>
      </c>
    </row>
    <row r="41" spans="1:9" ht="18" customHeight="1">
      <c r="A41" s="25" t="s">
        <v>18</v>
      </c>
      <c r="B41" s="25"/>
    </row>
    <row r="42" spans="1:9" ht="18" customHeight="1">
      <c r="A42" s="26" t="s">
        <v>19</v>
      </c>
      <c r="B42" s="25"/>
    </row>
  </sheetData>
  <mergeCells count="5">
    <mergeCell ref="A1:D1"/>
    <mergeCell ref="A9:A40"/>
    <mergeCell ref="B9:B22"/>
    <mergeCell ref="B23:B40"/>
    <mergeCell ref="G6:I6"/>
  </mergeCells>
  <phoneticPr fontId="7"/>
  <printOptions horizontalCentered="1" verticalCentered="1" gridLinesSet="0"/>
  <pageMargins left="0" right="0" top="0.43307086614173229" bottom="0.19685039370078741" header="0.19685039370078741" footer="0.31496062992125984"/>
  <pageSetup paperSize="9" scale="97" orientation="portrait" useFirstPageNumber="1" r:id="rId1"/>
  <headerFooter alignWithMargins="0">
    <oddHeader>&amp;R&amp;"明朝,斜体"&amp;9指定都市－1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="94" zoomScaleNormal="100" zoomScaleSheetLayoutView="94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 activeCell="R36" sqref="R36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17" t="s">
        <v>0</v>
      </c>
      <c r="B1" s="13"/>
      <c r="C1" s="13"/>
      <c r="D1" s="89" t="s">
        <v>245</v>
      </c>
      <c r="E1" s="14"/>
      <c r="F1" s="14"/>
      <c r="G1" s="14"/>
    </row>
    <row r="2" spans="1:25" ht="15" customHeight="1"/>
    <row r="3" spans="1:25" ht="15" customHeight="1">
      <c r="A3" s="15" t="s">
        <v>42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6" customHeight="1">
      <c r="A5" s="12" t="s">
        <v>235</v>
      </c>
      <c r="B5" s="12"/>
      <c r="C5" s="12"/>
      <c r="D5" s="12"/>
      <c r="K5" s="16"/>
      <c r="O5" s="16" t="s">
        <v>43</v>
      </c>
    </row>
    <row r="6" spans="1:25" ht="16" customHeight="1">
      <c r="A6" s="101" t="s">
        <v>44</v>
      </c>
      <c r="B6" s="100"/>
      <c r="C6" s="100"/>
      <c r="D6" s="100"/>
      <c r="E6" s="100"/>
      <c r="F6" s="108" t="s">
        <v>246</v>
      </c>
      <c r="G6" s="105"/>
      <c r="H6" s="108" t="s">
        <v>247</v>
      </c>
      <c r="I6" s="105"/>
      <c r="J6" s="108" t="s">
        <v>248</v>
      </c>
      <c r="K6" s="105"/>
      <c r="L6" s="108" t="s">
        <v>249</v>
      </c>
      <c r="M6" s="105"/>
      <c r="N6" s="105" t="s">
        <v>250</v>
      </c>
      <c r="O6" s="105"/>
    </row>
    <row r="7" spans="1:25" ht="16" customHeight="1">
      <c r="A7" s="100"/>
      <c r="B7" s="100"/>
      <c r="C7" s="100"/>
      <c r="D7" s="100"/>
      <c r="E7" s="100"/>
      <c r="F7" s="52" t="s">
        <v>236</v>
      </c>
      <c r="G7" s="52" t="s">
        <v>231</v>
      </c>
      <c r="H7" s="52" t="s">
        <v>236</v>
      </c>
      <c r="I7" s="52" t="s">
        <v>231</v>
      </c>
      <c r="J7" s="52" t="s">
        <v>236</v>
      </c>
      <c r="K7" s="52" t="s">
        <v>231</v>
      </c>
      <c r="L7" s="52" t="s">
        <v>236</v>
      </c>
      <c r="M7" s="52" t="s">
        <v>231</v>
      </c>
      <c r="N7" s="52" t="s">
        <v>236</v>
      </c>
      <c r="O7" s="52" t="s">
        <v>231</v>
      </c>
    </row>
    <row r="8" spans="1:25" ht="16" customHeight="1">
      <c r="A8" s="98" t="s">
        <v>83</v>
      </c>
      <c r="B8" s="60" t="s">
        <v>45</v>
      </c>
      <c r="C8" s="54"/>
      <c r="D8" s="54"/>
      <c r="E8" s="64" t="s">
        <v>36</v>
      </c>
      <c r="F8" s="65">
        <v>56025</v>
      </c>
      <c r="G8" s="65">
        <v>54967</v>
      </c>
      <c r="H8" s="65">
        <v>37947</v>
      </c>
      <c r="I8" s="65">
        <v>36872</v>
      </c>
      <c r="J8" s="65">
        <v>239</v>
      </c>
      <c r="K8" s="65">
        <v>223</v>
      </c>
      <c r="L8" s="65">
        <v>41558</v>
      </c>
      <c r="M8" s="65">
        <v>38693</v>
      </c>
      <c r="N8" s="65">
        <v>222</v>
      </c>
      <c r="O8" s="65">
        <v>266</v>
      </c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" customHeight="1">
      <c r="A9" s="98"/>
      <c r="B9" s="62"/>
      <c r="C9" s="54" t="s">
        <v>46</v>
      </c>
      <c r="D9" s="54"/>
      <c r="E9" s="64" t="s">
        <v>37</v>
      </c>
      <c r="F9" s="65">
        <v>56005</v>
      </c>
      <c r="G9" s="65">
        <v>54941</v>
      </c>
      <c r="H9" s="65">
        <v>37936</v>
      </c>
      <c r="I9" s="65">
        <v>36859</v>
      </c>
      <c r="J9" s="65">
        <v>239</v>
      </c>
      <c r="K9" s="65">
        <v>223</v>
      </c>
      <c r="L9" s="65">
        <v>41246</v>
      </c>
      <c r="M9" s="65">
        <v>38392</v>
      </c>
      <c r="N9" s="65">
        <v>222</v>
      </c>
      <c r="O9" s="65">
        <v>266</v>
      </c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" customHeight="1">
      <c r="A10" s="98"/>
      <c r="B10" s="61"/>
      <c r="C10" s="54" t="s">
        <v>47</v>
      </c>
      <c r="D10" s="54"/>
      <c r="E10" s="64" t="s">
        <v>38</v>
      </c>
      <c r="F10" s="65">
        <v>20</v>
      </c>
      <c r="G10" s="65">
        <v>27</v>
      </c>
      <c r="H10" s="65">
        <v>11</v>
      </c>
      <c r="I10" s="65">
        <v>13</v>
      </c>
      <c r="J10" s="66">
        <v>0</v>
      </c>
      <c r="K10" s="66">
        <v>0</v>
      </c>
      <c r="L10" s="65">
        <v>312</v>
      </c>
      <c r="M10" s="65">
        <v>301</v>
      </c>
      <c r="N10" s="65">
        <v>0</v>
      </c>
      <c r="O10" s="65">
        <v>0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6" customHeight="1">
      <c r="A11" s="98"/>
      <c r="B11" s="60" t="s">
        <v>48</v>
      </c>
      <c r="C11" s="54"/>
      <c r="D11" s="54"/>
      <c r="E11" s="64" t="s">
        <v>39</v>
      </c>
      <c r="F11" s="65">
        <v>50191</v>
      </c>
      <c r="G11" s="65">
        <v>49723</v>
      </c>
      <c r="H11" s="65">
        <v>33069</v>
      </c>
      <c r="I11" s="65">
        <v>32080</v>
      </c>
      <c r="J11" s="65">
        <v>318</v>
      </c>
      <c r="K11" s="65">
        <v>279</v>
      </c>
      <c r="L11" s="65">
        <v>34786</v>
      </c>
      <c r="M11" s="65">
        <v>32779</v>
      </c>
      <c r="N11" s="65">
        <v>217</v>
      </c>
      <c r="O11" s="65">
        <v>234</v>
      </c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6" customHeight="1">
      <c r="A12" s="98"/>
      <c r="B12" s="62"/>
      <c r="C12" s="54" t="s">
        <v>49</v>
      </c>
      <c r="D12" s="54"/>
      <c r="E12" s="64" t="s">
        <v>40</v>
      </c>
      <c r="F12" s="65">
        <v>50158</v>
      </c>
      <c r="G12" s="65">
        <v>49688</v>
      </c>
      <c r="H12" s="65">
        <v>33034</v>
      </c>
      <c r="I12" s="65">
        <v>32048</v>
      </c>
      <c r="J12" s="65">
        <v>318</v>
      </c>
      <c r="K12" s="65">
        <v>279</v>
      </c>
      <c r="L12" s="65">
        <v>34786</v>
      </c>
      <c r="M12" s="65">
        <v>32777</v>
      </c>
      <c r="N12" s="65">
        <v>217</v>
      </c>
      <c r="O12" s="65">
        <v>198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6" customHeight="1">
      <c r="A13" s="98"/>
      <c r="B13" s="61"/>
      <c r="C13" s="54" t="s">
        <v>50</v>
      </c>
      <c r="D13" s="54"/>
      <c r="E13" s="64" t="s">
        <v>41</v>
      </c>
      <c r="F13" s="65">
        <v>33</v>
      </c>
      <c r="G13" s="65">
        <v>35</v>
      </c>
      <c r="H13" s="66">
        <v>35</v>
      </c>
      <c r="I13" s="66">
        <v>32</v>
      </c>
      <c r="J13" s="66">
        <v>0</v>
      </c>
      <c r="K13" s="66">
        <v>0</v>
      </c>
      <c r="L13" s="65">
        <v>0</v>
      </c>
      <c r="M13" s="65">
        <v>2</v>
      </c>
      <c r="N13" s="65">
        <v>0</v>
      </c>
      <c r="O13" s="65">
        <v>36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6" customHeight="1">
      <c r="A14" s="98"/>
      <c r="B14" s="54" t="s">
        <v>51</v>
      </c>
      <c r="C14" s="54"/>
      <c r="D14" s="54"/>
      <c r="E14" s="64" t="s">
        <v>87</v>
      </c>
      <c r="F14" s="65">
        <f>F9-F12</f>
        <v>5847</v>
      </c>
      <c r="G14" s="65">
        <f t="shared" ref="G14:O14" si="0">G9-G12</f>
        <v>5253</v>
      </c>
      <c r="H14" s="65">
        <f t="shared" si="0"/>
        <v>4902</v>
      </c>
      <c r="I14" s="65">
        <f t="shared" si="0"/>
        <v>4811</v>
      </c>
      <c r="J14" s="65">
        <f t="shared" si="0"/>
        <v>-79</v>
      </c>
      <c r="K14" s="65">
        <f t="shared" si="0"/>
        <v>-56</v>
      </c>
      <c r="L14" s="65">
        <f t="shared" si="0"/>
        <v>6460</v>
      </c>
      <c r="M14" s="65">
        <f t="shared" si="0"/>
        <v>5615</v>
      </c>
      <c r="N14" s="65">
        <f t="shared" si="0"/>
        <v>5</v>
      </c>
      <c r="O14" s="65">
        <f t="shared" si="0"/>
        <v>68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6" customHeight="1">
      <c r="A15" s="98"/>
      <c r="B15" s="54" t="s">
        <v>52</v>
      </c>
      <c r="C15" s="54"/>
      <c r="D15" s="54"/>
      <c r="E15" s="64" t="s">
        <v>88</v>
      </c>
      <c r="F15" s="65">
        <f>F10-F13</f>
        <v>-13</v>
      </c>
      <c r="G15" s="65">
        <f t="shared" ref="G15:O15" si="1">G10-G13</f>
        <v>-8</v>
      </c>
      <c r="H15" s="65">
        <f t="shared" si="1"/>
        <v>-24</v>
      </c>
      <c r="I15" s="65">
        <f t="shared" si="1"/>
        <v>-19</v>
      </c>
      <c r="J15" s="65">
        <f t="shared" si="1"/>
        <v>0</v>
      </c>
      <c r="K15" s="65">
        <f t="shared" si="1"/>
        <v>0</v>
      </c>
      <c r="L15" s="65">
        <f t="shared" si="1"/>
        <v>312</v>
      </c>
      <c r="M15" s="65">
        <f t="shared" si="1"/>
        <v>299</v>
      </c>
      <c r="N15" s="65">
        <f t="shared" si="1"/>
        <v>0</v>
      </c>
      <c r="O15" s="65">
        <f t="shared" si="1"/>
        <v>-36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6" customHeight="1">
      <c r="A16" s="98"/>
      <c r="B16" s="54" t="s">
        <v>53</v>
      </c>
      <c r="C16" s="54"/>
      <c r="D16" s="54"/>
      <c r="E16" s="64" t="s">
        <v>89</v>
      </c>
      <c r="F16" s="65">
        <f>F8-F11</f>
        <v>5834</v>
      </c>
      <c r="G16" s="65">
        <f t="shared" ref="G16:O16" si="2">G8-G11</f>
        <v>5244</v>
      </c>
      <c r="H16" s="65">
        <f t="shared" si="2"/>
        <v>4878</v>
      </c>
      <c r="I16" s="65">
        <f t="shared" si="2"/>
        <v>4792</v>
      </c>
      <c r="J16" s="65">
        <f t="shared" si="2"/>
        <v>-79</v>
      </c>
      <c r="K16" s="65">
        <f t="shared" si="2"/>
        <v>-56</v>
      </c>
      <c r="L16" s="65">
        <f t="shared" si="2"/>
        <v>6772</v>
      </c>
      <c r="M16" s="65">
        <f t="shared" si="2"/>
        <v>5914</v>
      </c>
      <c r="N16" s="65">
        <f t="shared" si="2"/>
        <v>5</v>
      </c>
      <c r="O16" s="65">
        <f t="shared" si="2"/>
        <v>32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6" customHeight="1">
      <c r="A17" s="98"/>
      <c r="B17" s="54" t="s">
        <v>54</v>
      </c>
      <c r="C17" s="54"/>
      <c r="D17" s="54"/>
      <c r="E17" s="52"/>
      <c r="F17" s="65">
        <v>0</v>
      </c>
      <c r="G17" s="65">
        <v>0</v>
      </c>
      <c r="H17" s="66">
        <v>0</v>
      </c>
      <c r="I17" s="66">
        <v>0</v>
      </c>
      <c r="J17" s="65">
        <v>0</v>
      </c>
      <c r="K17" s="65">
        <v>0</v>
      </c>
      <c r="L17" s="65">
        <v>-85732</v>
      </c>
      <c r="M17" s="65">
        <v>-97213</v>
      </c>
      <c r="N17" s="66">
        <v>0</v>
      </c>
      <c r="O17" s="67">
        <v>0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6" customHeight="1">
      <c r="A18" s="98"/>
      <c r="B18" s="54" t="s">
        <v>55</v>
      </c>
      <c r="C18" s="54"/>
      <c r="D18" s="54"/>
      <c r="E18" s="52"/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6" customHeight="1">
      <c r="A19" s="98" t="s">
        <v>84</v>
      </c>
      <c r="B19" s="60" t="s">
        <v>56</v>
      </c>
      <c r="C19" s="54"/>
      <c r="D19" s="54"/>
      <c r="E19" s="64"/>
      <c r="F19" s="65">
        <v>31140</v>
      </c>
      <c r="G19" s="65">
        <v>32297</v>
      </c>
      <c r="H19" s="65">
        <v>10662</v>
      </c>
      <c r="I19" s="65">
        <v>12354</v>
      </c>
      <c r="J19" s="65">
        <v>235</v>
      </c>
      <c r="K19" s="65">
        <v>106</v>
      </c>
      <c r="L19" s="65">
        <v>23449</v>
      </c>
      <c r="M19" s="65">
        <v>25014</v>
      </c>
      <c r="N19" s="65">
        <v>42</v>
      </c>
      <c r="O19" s="65">
        <v>58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6" customHeight="1">
      <c r="A20" s="98"/>
      <c r="B20" s="61"/>
      <c r="C20" s="54" t="s">
        <v>57</v>
      </c>
      <c r="D20" s="54"/>
      <c r="E20" s="64"/>
      <c r="F20" s="65">
        <v>17404</v>
      </c>
      <c r="G20" s="65">
        <v>17649</v>
      </c>
      <c r="H20" s="65">
        <v>6863</v>
      </c>
      <c r="I20" s="65">
        <v>7420</v>
      </c>
      <c r="J20" s="65">
        <v>232</v>
      </c>
      <c r="K20" s="66">
        <v>106</v>
      </c>
      <c r="L20" s="65">
        <v>16993</v>
      </c>
      <c r="M20" s="65">
        <v>19221</v>
      </c>
      <c r="N20" s="65">
        <v>19</v>
      </c>
      <c r="O20" s="65">
        <v>14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6" customHeight="1">
      <c r="A21" s="98"/>
      <c r="B21" s="54" t="s">
        <v>58</v>
      </c>
      <c r="C21" s="54"/>
      <c r="D21" s="54"/>
      <c r="E21" s="64" t="s">
        <v>90</v>
      </c>
      <c r="F21" s="65">
        <v>31140</v>
      </c>
      <c r="G21" s="65">
        <v>32297</v>
      </c>
      <c r="H21" s="65">
        <v>10662</v>
      </c>
      <c r="I21" s="65">
        <v>12354</v>
      </c>
      <c r="J21" s="65">
        <v>235</v>
      </c>
      <c r="K21" s="65">
        <v>106</v>
      </c>
      <c r="L21" s="65">
        <v>23449</v>
      </c>
      <c r="M21" s="65">
        <v>25014</v>
      </c>
      <c r="N21" s="65">
        <v>42</v>
      </c>
      <c r="O21" s="65">
        <v>58</v>
      </c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6" customHeight="1">
      <c r="A22" s="98"/>
      <c r="B22" s="60" t="s">
        <v>59</v>
      </c>
      <c r="C22" s="54"/>
      <c r="D22" s="54"/>
      <c r="E22" s="64" t="s">
        <v>91</v>
      </c>
      <c r="F22" s="65">
        <v>57605</v>
      </c>
      <c r="G22" s="65">
        <v>57546</v>
      </c>
      <c r="H22" s="65">
        <v>27691</v>
      </c>
      <c r="I22" s="65">
        <v>28759</v>
      </c>
      <c r="J22" s="65">
        <v>283</v>
      </c>
      <c r="K22" s="65">
        <v>149</v>
      </c>
      <c r="L22" s="65">
        <v>37065</v>
      </c>
      <c r="M22" s="65">
        <v>38484</v>
      </c>
      <c r="N22" s="65">
        <v>108</v>
      </c>
      <c r="O22" s="65">
        <v>130</v>
      </c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6" customHeight="1">
      <c r="A23" s="98"/>
      <c r="B23" s="61" t="s">
        <v>60</v>
      </c>
      <c r="C23" s="54" t="s">
        <v>61</v>
      </c>
      <c r="D23" s="54"/>
      <c r="E23" s="64"/>
      <c r="F23" s="65">
        <v>20784</v>
      </c>
      <c r="G23" s="65">
        <v>23910</v>
      </c>
      <c r="H23" s="65">
        <v>7320</v>
      </c>
      <c r="I23" s="65">
        <v>7427</v>
      </c>
      <c r="J23" s="65">
        <v>33</v>
      </c>
      <c r="K23" s="65">
        <v>37</v>
      </c>
      <c r="L23" s="65">
        <v>24167</v>
      </c>
      <c r="M23" s="65">
        <v>29242</v>
      </c>
      <c r="N23" s="65">
        <v>94</v>
      </c>
      <c r="O23" s="65">
        <v>116</v>
      </c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6" customHeight="1">
      <c r="A24" s="98"/>
      <c r="B24" s="54" t="s">
        <v>92</v>
      </c>
      <c r="C24" s="54"/>
      <c r="D24" s="54"/>
      <c r="E24" s="64" t="s">
        <v>93</v>
      </c>
      <c r="F24" s="65">
        <f>F21-F22</f>
        <v>-26465</v>
      </c>
      <c r="G24" s="65">
        <f t="shared" ref="G24:O24" si="3">G21-G22</f>
        <v>-25249</v>
      </c>
      <c r="H24" s="65">
        <f t="shared" si="3"/>
        <v>-17029</v>
      </c>
      <c r="I24" s="65">
        <f t="shared" si="3"/>
        <v>-16405</v>
      </c>
      <c r="J24" s="65">
        <f t="shared" si="3"/>
        <v>-48</v>
      </c>
      <c r="K24" s="65">
        <f t="shared" si="3"/>
        <v>-43</v>
      </c>
      <c r="L24" s="65">
        <f t="shared" si="3"/>
        <v>-13616</v>
      </c>
      <c r="M24" s="65">
        <f t="shared" si="3"/>
        <v>-13470</v>
      </c>
      <c r="N24" s="65">
        <f t="shared" si="3"/>
        <v>-66</v>
      </c>
      <c r="O24" s="65">
        <f t="shared" si="3"/>
        <v>-72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6" customHeight="1">
      <c r="A25" s="98"/>
      <c r="B25" s="60" t="s">
        <v>62</v>
      </c>
      <c r="C25" s="60"/>
      <c r="D25" s="60"/>
      <c r="E25" s="102" t="s">
        <v>94</v>
      </c>
      <c r="F25" s="96">
        <v>26465</v>
      </c>
      <c r="G25" s="96">
        <v>25249</v>
      </c>
      <c r="H25" s="96">
        <v>17029</v>
      </c>
      <c r="I25" s="96">
        <v>16405</v>
      </c>
      <c r="J25" s="96">
        <v>48</v>
      </c>
      <c r="K25" s="96">
        <v>43</v>
      </c>
      <c r="L25" s="96">
        <v>13616</v>
      </c>
      <c r="M25" s="96">
        <v>13470</v>
      </c>
      <c r="N25" s="96">
        <v>66</v>
      </c>
      <c r="O25" s="96">
        <v>72</v>
      </c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6" customHeight="1">
      <c r="A26" s="98"/>
      <c r="B26" s="81" t="s">
        <v>63</v>
      </c>
      <c r="C26" s="81"/>
      <c r="D26" s="81"/>
      <c r="E26" s="103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6" customHeight="1">
      <c r="A27" s="98"/>
      <c r="B27" s="54" t="s">
        <v>95</v>
      </c>
      <c r="C27" s="54"/>
      <c r="D27" s="54"/>
      <c r="E27" s="64" t="s">
        <v>96</v>
      </c>
      <c r="F27" s="65">
        <f>F24+F25</f>
        <v>0</v>
      </c>
      <c r="G27" s="65">
        <f t="shared" ref="G27:O27" si="4">G24+G25</f>
        <v>0</v>
      </c>
      <c r="H27" s="65">
        <f t="shared" si="4"/>
        <v>0</v>
      </c>
      <c r="I27" s="65">
        <f t="shared" si="4"/>
        <v>0</v>
      </c>
      <c r="J27" s="65">
        <f t="shared" si="4"/>
        <v>0</v>
      </c>
      <c r="K27" s="65">
        <f t="shared" si="4"/>
        <v>0</v>
      </c>
      <c r="L27" s="65">
        <f t="shared" si="4"/>
        <v>0</v>
      </c>
      <c r="M27" s="65">
        <f t="shared" si="4"/>
        <v>0</v>
      </c>
      <c r="N27" s="65">
        <f t="shared" si="4"/>
        <v>0</v>
      </c>
      <c r="O27" s="65">
        <f t="shared" si="4"/>
        <v>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6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100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6" customHeight="1">
      <c r="A30" s="100" t="s">
        <v>64</v>
      </c>
      <c r="B30" s="100"/>
      <c r="C30" s="100"/>
      <c r="D30" s="100"/>
      <c r="E30" s="100"/>
      <c r="F30" s="106" t="s">
        <v>252</v>
      </c>
      <c r="G30" s="106"/>
      <c r="H30" s="107" t="s">
        <v>253</v>
      </c>
      <c r="I30" s="106"/>
      <c r="J30" s="107" t="s">
        <v>254</v>
      </c>
      <c r="K30" s="106"/>
      <c r="L30" s="106" t="s">
        <v>256</v>
      </c>
      <c r="M30" s="106"/>
      <c r="N30" s="107" t="s">
        <v>255</v>
      </c>
      <c r="O30" s="106"/>
      <c r="P30" s="24"/>
      <c r="Q30" s="18"/>
      <c r="R30" s="24"/>
      <c r="S30" s="18"/>
      <c r="T30" s="24"/>
      <c r="U30" s="18"/>
      <c r="V30" s="24"/>
      <c r="W30" s="18"/>
      <c r="X30" s="24"/>
      <c r="Y30" s="18"/>
    </row>
    <row r="31" spans="1:25" ht="16" customHeight="1">
      <c r="A31" s="100"/>
      <c r="B31" s="100"/>
      <c r="C31" s="100"/>
      <c r="D31" s="100"/>
      <c r="E31" s="100"/>
      <c r="F31" s="52" t="s">
        <v>236</v>
      </c>
      <c r="G31" s="52" t="s">
        <v>231</v>
      </c>
      <c r="H31" s="52" t="s">
        <v>236</v>
      </c>
      <c r="I31" s="52" t="s">
        <v>231</v>
      </c>
      <c r="J31" s="52" t="s">
        <v>236</v>
      </c>
      <c r="K31" s="52" t="s">
        <v>231</v>
      </c>
      <c r="L31" s="52" t="s">
        <v>236</v>
      </c>
      <c r="M31" s="52" t="s">
        <v>231</v>
      </c>
      <c r="N31" s="52" t="s">
        <v>236</v>
      </c>
      <c r="O31" s="52" t="s">
        <v>231</v>
      </c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 ht="16" customHeight="1">
      <c r="A32" s="98" t="s">
        <v>85</v>
      </c>
      <c r="B32" s="60" t="s">
        <v>45</v>
      </c>
      <c r="C32" s="54"/>
      <c r="D32" s="54"/>
      <c r="E32" s="64" t="s">
        <v>36</v>
      </c>
      <c r="F32" s="65">
        <v>3636</v>
      </c>
      <c r="G32" s="65">
        <v>3769</v>
      </c>
      <c r="H32" s="65">
        <v>3580.6190000000001</v>
      </c>
      <c r="I32" s="65">
        <v>3390.6860000000001</v>
      </c>
      <c r="J32" s="65">
        <v>4127.3059999999996</v>
      </c>
      <c r="K32" s="65">
        <v>15938.334000000001</v>
      </c>
      <c r="L32" s="65">
        <v>1004.872</v>
      </c>
      <c r="M32" s="65">
        <v>16.957999999999998</v>
      </c>
      <c r="N32" s="65">
        <v>1421</v>
      </c>
      <c r="O32" s="65">
        <v>1363</v>
      </c>
      <c r="P32" s="21"/>
      <c r="Q32" s="21"/>
      <c r="R32" s="21"/>
      <c r="S32" s="21"/>
      <c r="T32" s="23"/>
      <c r="U32" s="23"/>
      <c r="V32" s="21"/>
      <c r="W32" s="21"/>
      <c r="X32" s="23"/>
      <c r="Y32" s="23"/>
    </row>
    <row r="33" spans="1:25" ht="16" customHeight="1">
      <c r="A33" s="104"/>
      <c r="B33" s="62"/>
      <c r="C33" s="60" t="s">
        <v>65</v>
      </c>
      <c r="D33" s="54"/>
      <c r="E33" s="64"/>
      <c r="F33" s="65">
        <v>2381</v>
      </c>
      <c r="G33" s="65">
        <v>2498</v>
      </c>
      <c r="H33" s="65">
        <v>3150.8519999999999</v>
      </c>
      <c r="I33" s="65">
        <v>3043.5970000000002</v>
      </c>
      <c r="J33" s="65">
        <v>1500.807</v>
      </c>
      <c r="K33" s="65">
        <v>13301.96</v>
      </c>
      <c r="L33" s="65">
        <v>1004.872</v>
      </c>
      <c r="M33" s="65">
        <v>16.957999999999998</v>
      </c>
      <c r="N33" s="65">
        <v>395</v>
      </c>
      <c r="O33" s="65">
        <v>380</v>
      </c>
      <c r="P33" s="21"/>
      <c r="Q33" s="21"/>
      <c r="R33" s="21"/>
      <c r="S33" s="21"/>
      <c r="T33" s="23"/>
      <c r="U33" s="23"/>
      <c r="V33" s="21"/>
      <c r="W33" s="21"/>
      <c r="X33" s="23"/>
      <c r="Y33" s="23"/>
    </row>
    <row r="34" spans="1:25" ht="16" customHeight="1">
      <c r="A34" s="104"/>
      <c r="B34" s="62"/>
      <c r="C34" s="61"/>
      <c r="D34" s="54" t="s">
        <v>66</v>
      </c>
      <c r="E34" s="64"/>
      <c r="F34" s="65">
        <v>1648</v>
      </c>
      <c r="G34" s="65">
        <v>1714</v>
      </c>
      <c r="H34" s="65">
        <v>3150.8519999999999</v>
      </c>
      <c r="I34" s="65">
        <v>3043.5970000000002</v>
      </c>
      <c r="J34" s="65">
        <v>1500.807</v>
      </c>
      <c r="K34" s="65">
        <v>13301.96</v>
      </c>
      <c r="L34" s="65">
        <v>0</v>
      </c>
      <c r="M34" s="65">
        <v>0</v>
      </c>
      <c r="N34" s="65">
        <v>394</v>
      </c>
      <c r="O34" s="65">
        <v>380</v>
      </c>
      <c r="P34" s="21"/>
      <c r="Q34" s="21"/>
      <c r="R34" s="21"/>
      <c r="S34" s="21"/>
      <c r="T34" s="23"/>
      <c r="U34" s="23"/>
      <c r="V34" s="21"/>
      <c r="W34" s="21"/>
      <c r="X34" s="23"/>
      <c r="Y34" s="23"/>
    </row>
    <row r="35" spans="1:25" ht="16" customHeight="1">
      <c r="A35" s="104"/>
      <c r="B35" s="61"/>
      <c r="C35" s="54" t="s">
        <v>67</v>
      </c>
      <c r="D35" s="54"/>
      <c r="E35" s="64"/>
      <c r="F35" s="65">
        <v>1255</v>
      </c>
      <c r="G35" s="65">
        <v>1271</v>
      </c>
      <c r="H35" s="65">
        <v>429.767</v>
      </c>
      <c r="I35" s="65">
        <v>347.089</v>
      </c>
      <c r="J35" s="67">
        <v>2626.4989999999998</v>
      </c>
      <c r="K35" s="67">
        <v>2636.3739999999998</v>
      </c>
      <c r="L35" s="65">
        <v>0</v>
      </c>
      <c r="M35" s="65">
        <v>0</v>
      </c>
      <c r="N35" s="65">
        <v>1027</v>
      </c>
      <c r="O35" s="65">
        <v>982</v>
      </c>
      <c r="P35" s="21"/>
      <c r="Q35" s="21"/>
      <c r="R35" s="21"/>
      <c r="S35" s="21"/>
      <c r="T35" s="23"/>
      <c r="U35" s="23"/>
      <c r="V35" s="21"/>
      <c r="W35" s="21"/>
      <c r="X35" s="23"/>
      <c r="Y35" s="23"/>
    </row>
    <row r="36" spans="1:25" ht="16" customHeight="1">
      <c r="A36" s="104"/>
      <c r="B36" s="60" t="s">
        <v>48</v>
      </c>
      <c r="C36" s="54"/>
      <c r="D36" s="54"/>
      <c r="E36" s="64" t="s">
        <v>37</v>
      </c>
      <c r="F36" s="65">
        <v>3154</v>
      </c>
      <c r="G36" s="65">
        <v>3220</v>
      </c>
      <c r="H36" s="65">
        <v>2160.0140000000001</v>
      </c>
      <c r="I36" s="65">
        <v>2922.884</v>
      </c>
      <c r="J36" s="65">
        <v>1044.2760000000001</v>
      </c>
      <c r="K36" s="65">
        <v>758.51400000000001</v>
      </c>
      <c r="L36" s="65">
        <v>0</v>
      </c>
      <c r="M36" s="65">
        <v>0</v>
      </c>
      <c r="N36" s="65">
        <v>1421</v>
      </c>
      <c r="O36" s="65">
        <v>1363</v>
      </c>
      <c r="P36" s="21"/>
      <c r="Q36" s="21"/>
      <c r="R36" s="21"/>
      <c r="S36" s="21"/>
      <c r="T36" s="21"/>
      <c r="U36" s="21"/>
      <c r="V36" s="21"/>
      <c r="W36" s="21"/>
      <c r="X36" s="23"/>
      <c r="Y36" s="23"/>
    </row>
    <row r="37" spans="1:25" ht="16" customHeight="1">
      <c r="A37" s="104"/>
      <c r="B37" s="62"/>
      <c r="C37" s="54" t="s">
        <v>68</v>
      </c>
      <c r="D37" s="54"/>
      <c r="E37" s="64"/>
      <c r="F37" s="65">
        <v>2699</v>
      </c>
      <c r="G37" s="65">
        <v>2778</v>
      </c>
      <c r="H37" s="65">
        <v>2039.069</v>
      </c>
      <c r="I37" s="65">
        <v>2796.59</v>
      </c>
      <c r="J37" s="65">
        <v>41.396999999999998</v>
      </c>
      <c r="K37" s="65">
        <v>40.235999999999997</v>
      </c>
      <c r="L37" s="65">
        <v>0</v>
      </c>
      <c r="M37" s="65">
        <v>0</v>
      </c>
      <c r="N37" s="65">
        <v>1400</v>
      </c>
      <c r="O37" s="65">
        <v>1343</v>
      </c>
      <c r="P37" s="21"/>
      <c r="Q37" s="21"/>
      <c r="R37" s="21"/>
      <c r="S37" s="21"/>
      <c r="T37" s="21"/>
      <c r="U37" s="21"/>
      <c r="V37" s="21"/>
      <c r="W37" s="21"/>
      <c r="X37" s="23"/>
      <c r="Y37" s="23"/>
    </row>
    <row r="38" spans="1:25" ht="16" customHeight="1">
      <c r="A38" s="104"/>
      <c r="B38" s="61"/>
      <c r="C38" s="54" t="s">
        <v>69</v>
      </c>
      <c r="D38" s="54"/>
      <c r="E38" s="64"/>
      <c r="F38" s="65">
        <v>455</v>
      </c>
      <c r="G38" s="65">
        <v>442</v>
      </c>
      <c r="H38" s="65">
        <v>120.94499999999999</v>
      </c>
      <c r="I38" s="65">
        <v>126.294</v>
      </c>
      <c r="J38" s="65">
        <v>1002.879</v>
      </c>
      <c r="K38" s="67">
        <v>718.27800000000002</v>
      </c>
      <c r="L38" s="65">
        <v>0</v>
      </c>
      <c r="M38" s="65">
        <v>0</v>
      </c>
      <c r="N38" s="65">
        <v>22</v>
      </c>
      <c r="O38" s="65">
        <v>20</v>
      </c>
      <c r="P38" s="21"/>
      <c r="Q38" s="21"/>
      <c r="R38" s="23"/>
      <c r="S38" s="23"/>
      <c r="T38" s="21"/>
      <c r="U38" s="21"/>
      <c r="V38" s="21"/>
      <c r="W38" s="21"/>
      <c r="X38" s="23"/>
      <c r="Y38" s="23"/>
    </row>
    <row r="39" spans="1:25" ht="16" customHeight="1">
      <c r="A39" s="104"/>
      <c r="B39" s="29" t="s">
        <v>70</v>
      </c>
      <c r="C39" s="29"/>
      <c r="D39" s="29"/>
      <c r="E39" s="64" t="s">
        <v>97</v>
      </c>
      <c r="F39" s="65">
        <f t="shared" ref="F39:O39" si="5">F32-F36</f>
        <v>482</v>
      </c>
      <c r="G39" s="65">
        <f t="shared" si="5"/>
        <v>549</v>
      </c>
      <c r="H39" s="65">
        <f t="shared" si="5"/>
        <v>1420.605</v>
      </c>
      <c r="I39" s="65">
        <f t="shared" si="5"/>
        <v>467.80200000000013</v>
      </c>
      <c r="J39" s="65">
        <f t="shared" si="5"/>
        <v>3083.0299999999997</v>
      </c>
      <c r="K39" s="65">
        <f t="shared" si="5"/>
        <v>15179.820000000002</v>
      </c>
      <c r="L39" s="65">
        <f t="shared" si="5"/>
        <v>1004.872</v>
      </c>
      <c r="M39" s="65">
        <f t="shared" si="5"/>
        <v>16.957999999999998</v>
      </c>
      <c r="N39" s="65">
        <f t="shared" si="5"/>
        <v>0</v>
      </c>
      <c r="O39" s="65">
        <f t="shared" si="5"/>
        <v>0</v>
      </c>
      <c r="P39" s="21"/>
      <c r="Q39" s="21"/>
      <c r="R39" s="21"/>
      <c r="S39" s="21"/>
      <c r="T39" s="21"/>
      <c r="U39" s="21"/>
      <c r="V39" s="21"/>
      <c r="W39" s="21"/>
      <c r="X39" s="23"/>
      <c r="Y39" s="23"/>
    </row>
    <row r="40" spans="1:25" ht="16" customHeight="1">
      <c r="A40" s="98" t="s">
        <v>86</v>
      </c>
      <c r="B40" s="60" t="s">
        <v>71</v>
      </c>
      <c r="C40" s="54"/>
      <c r="D40" s="54"/>
      <c r="E40" s="64" t="s">
        <v>39</v>
      </c>
      <c r="F40" s="65">
        <v>2999</v>
      </c>
      <c r="G40" s="65">
        <v>1631</v>
      </c>
      <c r="H40" s="65">
        <v>1189.28</v>
      </c>
      <c r="I40" s="65">
        <v>2151.06</v>
      </c>
      <c r="J40" s="65">
        <v>8806.0329999999994</v>
      </c>
      <c r="K40" s="65">
        <v>7904.5640000000003</v>
      </c>
      <c r="L40" s="65">
        <v>0</v>
      </c>
      <c r="M40" s="65">
        <v>550.1028</v>
      </c>
      <c r="N40" s="65">
        <v>396</v>
      </c>
      <c r="O40" s="65">
        <v>191</v>
      </c>
      <c r="P40" s="21"/>
      <c r="Q40" s="21"/>
      <c r="R40" s="21"/>
      <c r="S40" s="21"/>
      <c r="T40" s="23"/>
      <c r="U40" s="23"/>
      <c r="V40" s="23"/>
      <c r="W40" s="23"/>
      <c r="X40" s="21"/>
      <c r="Y40" s="21"/>
    </row>
    <row r="41" spans="1:25" ht="16" customHeight="1">
      <c r="A41" s="99"/>
      <c r="B41" s="61"/>
      <c r="C41" s="54" t="s">
        <v>72</v>
      </c>
      <c r="D41" s="54"/>
      <c r="E41" s="64"/>
      <c r="F41" s="67">
        <v>1143</v>
      </c>
      <c r="G41" s="67">
        <v>1489</v>
      </c>
      <c r="H41" s="67">
        <v>166</v>
      </c>
      <c r="I41" s="67">
        <v>749</v>
      </c>
      <c r="J41" s="65">
        <v>0</v>
      </c>
      <c r="K41" s="65">
        <v>5163</v>
      </c>
      <c r="L41" s="65">
        <v>0</v>
      </c>
      <c r="M41" s="65">
        <v>475</v>
      </c>
      <c r="N41" s="65">
        <v>193</v>
      </c>
      <c r="O41" s="65">
        <v>8</v>
      </c>
      <c r="P41" s="23"/>
      <c r="Q41" s="23"/>
      <c r="R41" s="23"/>
      <c r="S41" s="23"/>
      <c r="T41" s="23"/>
      <c r="U41" s="23"/>
      <c r="V41" s="23"/>
      <c r="W41" s="23"/>
      <c r="X41" s="21"/>
      <c r="Y41" s="21"/>
    </row>
    <row r="42" spans="1:25" ht="16" customHeight="1">
      <c r="A42" s="99"/>
      <c r="B42" s="60" t="s">
        <v>59</v>
      </c>
      <c r="C42" s="54"/>
      <c r="D42" s="54"/>
      <c r="E42" s="64" t="s">
        <v>40</v>
      </c>
      <c r="F42" s="65">
        <v>3437</v>
      </c>
      <c r="G42" s="65">
        <v>2137</v>
      </c>
      <c r="H42" s="65">
        <v>2609.8849999999998</v>
      </c>
      <c r="I42" s="65">
        <v>2618.8620000000001</v>
      </c>
      <c r="J42" s="65">
        <v>11645.207</v>
      </c>
      <c r="K42" s="65">
        <v>22818.821</v>
      </c>
      <c r="L42" s="65">
        <v>280.44</v>
      </c>
      <c r="M42" s="65">
        <v>567.06079999999997</v>
      </c>
      <c r="N42" s="65">
        <v>396</v>
      </c>
      <c r="O42" s="65">
        <v>191</v>
      </c>
      <c r="P42" s="21"/>
      <c r="Q42" s="21"/>
      <c r="R42" s="21"/>
      <c r="S42" s="21"/>
      <c r="T42" s="23"/>
      <c r="U42" s="23"/>
      <c r="V42" s="21"/>
      <c r="W42" s="21"/>
      <c r="X42" s="21"/>
      <c r="Y42" s="21"/>
    </row>
    <row r="43" spans="1:25" ht="16" customHeight="1">
      <c r="A43" s="99"/>
      <c r="B43" s="61"/>
      <c r="C43" s="54" t="s">
        <v>73</v>
      </c>
      <c r="D43" s="54"/>
      <c r="E43" s="64"/>
      <c r="F43" s="65">
        <v>2281</v>
      </c>
      <c r="G43" s="65">
        <v>1638</v>
      </c>
      <c r="H43" s="65">
        <v>1664.2139999999999</v>
      </c>
      <c r="I43" s="65">
        <v>1666.5260000000001</v>
      </c>
      <c r="J43" s="67">
        <v>3975</v>
      </c>
      <c r="K43" s="67">
        <v>17194</v>
      </c>
      <c r="L43" s="65">
        <v>0</v>
      </c>
      <c r="M43" s="65">
        <v>0</v>
      </c>
      <c r="N43" s="65">
        <v>126</v>
      </c>
      <c r="O43" s="65">
        <v>126</v>
      </c>
      <c r="P43" s="21"/>
      <c r="Q43" s="21"/>
      <c r="R43" s="23"/>
      <c r="S43" s="21"/>
      <c r="T43" s="23"/>
      <c r="U43" s="23"/>
      <c r="V43" s="21"/>
      <c r="W43" s="21"/>
      <c r="X43" s="23"/>
      <c r="Y43" s="23"/>
    </row>
    <row r="44" spans="1:25" ht="16" customHeight="1">
      <c r="A44" s="99"/>
      <c r="B44" s="54" t="s">
        <v>70</v>
      </c>
      <c r="C44" s="54"/>
      <c r="D44" s="54"/>
      <c r="E44" s="64" t="s">
        <v>98</v>
      </c>
      <c r="F44" s="67">
        <f t="shared" ref="F44:O44" si="6">F40-F42</f>
        <v>-438</v>
      </c>
      <c r="G44" s="67">
        <f t="shared" si="6"/>
        <v>-506</v>
      </c>
      <c r="H44" s="67">
        <f t="shared" si="6"/>
        <v>-1420.6049999999998</v>
      </c>
      <c r="I44" s="67">
        <f t="shared" si="6"/>
        <v>-467.80200000000013</v>
      </c>
      <c r="J44" s="67">
        <f t="shared" si="6"/>
        <v>-2839.1740000000009</v>
      </c>
      <c r="K44" s="67">
        <f t="shared" si="6"/>
        <v>-14914.257</v>
      </c>
      <c r="L44" s="67">
        <f t="shared" si="6"/>
        <v>-280.44</v>
      </c>
      <c r="M44" s="67">
        <f t="shared" si="6"/>
        <v>-16.95799999999997</v>
      </c>
      <c r="N44" s="67">
        <f t="shared" si="6"/>
        <v>0</v>
      </c>
      <c r="O44" s="67">
        <f t="shared" si="6"/>
        <v>0</v>
      </c>
      <c r="P44" s="23"/>
      <c r="Q44" s="23"/>
      <c r="R44" s="21"/>
      <c r="S44" s="21"/>
      <c r="T44" s="23"/>
      <c r="U44" s="23"/>
      <c r="V44" s="21"/>
      <c r="W44" s="21"/>
      <c r="X44" s="21"/>
      <c r="Y44" s="21"/>
    </row>
    <row r="45" spans="1:25" ht="16" customHeight="1">
      <c r="A45" s="98" t="s">
        <v>78</v>
      </c>
      <c r="B45" s="29" t="s">
        <v>74</v>
      </c>
      <c r="C45" s="29"/>
      <c r="D45" s="29"/>
      <c r="E45" s="64" t="s">
        <v>99</v>
      </c>
      <c r="F45" s="65">
        <f t="shared" ref="F45:O45" si="7">F39+F44</f>
        <v>44</v>
      </c>
      <c r="G45" s="65">
        <f t="shared" si="7"/>
        <v>43</v>
      </c>
      <c r="H45" s="65">
        <f t="shared" si="7"/>
        <v>0</v>
      </c>
      <c r="I45" s="65">
        <f t="shared" si="7"/>
        <v>0</v>
      </c>
      <c r="J45" s="65">
        <f t="shared" si="7"/>
        <v>243.85599999999886</v>
      </c>
      <c r="K45" s="65">
        <f t="shared" si="7"/>
        <v>265.56300000000192</v>
      </c>
      <c r="L45" s="65">
        <f t="shared" si="7"/>
        <v>724.43200000000002</v>
      </c>
      <c r="M45" s="65">
        <f t="shared" si="7"/>
        <v>2.8421709430404007E-14</v>
      </c>
      <c r="N45" s="65">
        <f t="shared" si="7"/>
        <v>0</v>
      </c>
      <c r="O45" s="65">
        <f t="shared" si="7"/>
        <v>0</v>
      </c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6" customHeight="1">
      <c r="A46" s="99"/>
      <c r="B46" s="54" t="s">
        <v>75</v>
      </c>
      <c r="C46" s="54"/>
      <c r="D46" s="54"/>
      <c r="E46" s="54"/>
      <c r="F46" s="67">
        <v>44</v>
      </c>
      <c r="G46" s="67">
        <v>44</v>
      </c>
      <c r="H46" s="67">
        <v>0</v>
      </c>
      <c r="I46" s="67">
        <v>0</v>
      </c>
      <c r="J46" s="67">
        <v>243.857</v>
      </c>
      <c r="K46" s="67">
        <v>265.56400000000002</v>
      </c>
      <c r="L46" s="65">
        <v>724.43200000000002</v>
      </c>
      <c r="M46" s="65">
        <v>0</v>
      </c>
      <c r="N46" s="67">
        <v>0</v>
      </c>
      <c r="O46" s="67">
        <v>0</v>
      </c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16" customHeight="1">
      <c r="A47" s="99"/>
      <c r="B47" s="54" t="s">
        <v>76</v>
      </c>
      <c r="C47" s="54"/>
      <c r="D47" s="54"/>
      <c r="E47" s="54"/>
      <c r="F47" s="65">
        <v>0</v>
      </c>
      <c r="G47" s="65">
        <v>0</v>
      </c>
      <c r="H47" s="65">
        <v>0</v>
      </c>
      <c r="I47" s="65">
        <v>0</v>
      </c>
      <c r="J47" s="65">
        <v>0</v>
      </c>
      <c r="K47" s="65">
        <v>0</v>
      </c>
      <c r="L47" s="65">
        <v>0</v>
      </c>
      <c r="M47" s="65">
        <v>2.8421709430404007E-14</v>
      </c>
      <c r="N47" s="65">
        <v>0</v>
      </c>
      <c r="O47" s="65">
        <v>0</v>
      </c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6" customHeight="1">
      <c r="A48" s="99"/>
      <c r="B48" s="54" t="s">
        <v>77</v>
      </c>
      <c r="C48" s="54"/>
      <c r="D48" s="54"/>
      <c r="E48" s="54"/>
      <c r="F48" s="65">
        <v>0</v>
      </c>
      <c r="G48" s="65">
        <v>0</v>
      </c>
      <c r="H48" s="65">
        <v>0</v>
      </c>
      <c r="I48" s="65">
        <v>0</v>
      </c>
      <c r="J48" s="65">
        <v>0</v>
      </c>
      <c r="K48" s="65">
        <v>0</v>
      </c>
      <c r="L48" s="65">
        <v>0</v>
      </c>
      <c r="M48" s="65">
        <v>0</v>
      </c>
      <c r="N48" s="65">
        <v>0</v>
      </c>
      <c r="O48" s="65">
        <v>0</v>
      </c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1" ht="16" customHeight="1">
      <c r="A49" s="11" t="s">
        <v>82</v>
      </c>
    </row>
    <row r="50" spans="1:1" ht="16" customHeight="1">
      <c r="A50" s="11"/>
    </row>
  </sheetData>
  <mergeCells count="28">
    <mergeCell ref="N6:O6"/>
    <mergeCell ref="F30:G30"/>
    <mergeCell ref="H30:I30"/>
    <mergeCell ref="J30:K30"/>
    <mergeCell ref="L30:M30"/>
    <mergeCell ref="N30:O30"/>
    <mergeCell ref="F6:G6"/>
    <mergeCell ref="H6:I6"/>
    <mergeCell ref="J6:K6"/>
    <mergeCell ref="L6:M6"/>
    <mergeCell ref="N25:N26"/>
    <mergeCell ref="O25:O26"/>
    <mergeCell ref="J25:J26"/>
    <mergeCell ref="K25:K26"/>
    <mergeCell ref="L25:L26"/>
    <mergeCell ref="M25:M26"/>
    <mergeCell ref="I25:I26"/>
    <mergeCell ref="A45:A48"/>
    <mergeCell ref="A30:E31"/>
    <mergeCell ref="A6:E7"/>
    <mergeCell ref="A8:A18"/>
    <mergeCell ref="A19:A27"/>
    <mergeCell ref="E25:E26"/>
    <mergeCell ref="F25:F26"/>
    <mergeCell ref="A32:A39"/>
    <mergeCell ref="G25:G26"/>
    <mergeCell ref="H25:H26"/>
    <mergeCell ref="A40:A44"/>
  </mergeCells>
  <phoneticPr fontId="7"/>
  <printOptions horizontalCentered="1" gridLinesSet="0"/>
  <pageMargins left="0.78740157480314965" right="0.36" top="0.28000000000000003" bottom="0.23" header="0.19685039370078741" footer="0.19685039370078741"/>
  <pageSetup paperSize="9" scale="66" firstPageNumber="3" orientation="landscape" useFirstPageNumber="1" horizontalDpi="4294967292" r:id="rId1"/>
  <headerFooter alignWithMargins="0">
    <oddHeader>&amp;R&amp;"明朝,斜体"&amp;9指定都市－2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E8FE4-7E23-4661-A9DE-726337E3D0EF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 activeCell="L17" sqref="L17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17" t="s">
        <v>0</v>
      </c>
      <c r="B1" s="13"/>
      <c r="C1" s="13"/>
      <c r="D1" s="89" t="s">
        <v>245</v>
      </c>
      <c r="E1" s="14"/>
      <c r="F1" s="14"/>
      <c r="G1" s="14"/>
    </row>
    <row r="2" spans="1:25" ht="15" customHeight="1"/>
    <row r="3" spans="1:25" ht="15" customHeight="1">
      <c r="A3" s="15" t="s">
        <v>42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6" customHeight="1">
      <c r="A5" s="12" t="s">
        <v>235</v>
      </c>
      <c r="B5" s="12"/>
      <c r="C5" s="12"/>
      <c r="D5" s="12"/>
      <c r="K5" s="16"/>
      <c r="O5" s="16" t="s">
        <v>43</v>
      </c>
    </row>
    <row r="6" spans="1:25" ht="16" customHeight="1">
      <c r="A6" s="101" t="s">
        <v>44</v>
      </c>
      <c r="B6" s="100"/>
      <c r="C6" s="100"/>
      <c r="D6" s="100"/>
      <c r="E6" s="100"/>
      <c r="F6" s="105" t="s">
        <v>251</v>
      </c>
      <c r="G6" s="105"/>
      <c r="H6" s="108"/>
      <c r="I6" s="105"/>
      <c r="J6" s="108"/>
      <c r="K6" s="105"/>
      <c r="L6" s="108"/>
      <c r="M6" s="105"/>
      <c r="N6" s="105"/>
      <c r="O6" s="105"/>
    </row>
    <row r="7" spans="1:25" ht="16" customHeight="1">
      <c r="A7" s="100"/>
      <c r="B7" s="100"/>
      <c r="C7" s="100"/>
      <c r="D7" s="100"/>
      <c r="E7" s="100"/>
      <c r="F7" s="52" t="s">
        <v>236</v>
      </c>
      <c r="G7" s="52" t="s">
        <v>231</v>
      </c>
      <c r="H7" s="52" t="s">
        <v>236</v>
      </c>
      <c r="I7" s="52" t="s">
        <v>231</v>
      </c>
      <c r="J7" s="52" t="s">
        <v>236</v>
      </c>
      <c r="K7" s="52" t="s">
        <v>231</v>
      </c>
      <c r="L7" s="52" t="s">
        <v>236</v>
      </c>
      <c r="M7" s="52" t="s">
        <v>231</v>
      </c>
      <c r="N7" s="52" t="s">
        <v>236</v>
      </c>
      <c r="O7" s="52" t="s">
        <v>231</v>
      </c>
    </row>
    <row r="8" spans="1:25" ht="16" customHeight="1">
      <c r="A8" s="98" t="s">
        <v>83</v>
      </c>
      <c r="B8" s="60" t="s">
        <v>45</v>
      </c>
      <c r="C8" s="54"/>
      <c r="D8" s="54"/>
      <c r="E8" s="64" t="s">
        <v>36</v>
      </c>
      <c r="F8" s="65">
        <v>226</v>
      </c>
      <c r="G8" s="65">
        <v>228</v>
      </c>
      <c r="H8" s="65"/>
      <c r="I8" s="65"/>
      <c r="J8" s="65"/>
      <c r="K8" s="65"/>
      <c r="L8" s="65"/>
      <c r="M8" s="65"/>
      <c r="N8" s="65"/>
      <c r="O8" s="65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" customHeight="1">
      <c r="A9" s="98"/>
      <c r="B9" s="62"/>
      <c r="C9" s="54" t="s">
        <v>46</v>
      </c>
      <c r="D9" s="54"/>
      <c r="E9" s="64" t="s">
        <v>37</v>
      </c>
      <c r="F9" s="65">
        <v>226</v>
      </c>
      <c r="G9" s="65">
        <v>228</v>
      </c>
      <c r="H9" s="65"/>
      <c r="I9" s="65"/>
      <c r="J9" s="65"/>
      <c r="K9" s="65"/>
      <c r="L9" s="65"/>
      <c r="M9" s="65"/>
      <c r="N9" s="65"/>
      <c r="O9" s="65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" customHeight="1">
      <c r="A10" s="98"/>
      <c r="B10" s="61"/>
      <c r="C10" s="54" t="s">
        <v>47</v>
      </c>
      <c r="D10" s="54"/>
      <c r="E10" s="64" t="s">
        <v>38</v>
      </c>
      <c r="F10" s="65">
        <v>0</v>
      </c>
      <c r="G10" s="65">
        <v>0</v>
      </c>
      <c r="H10" s="65"/>
      <c r="I10" s="65"/>
      <c r="J10" s="66"/>
      <c r="K10" s="66"/>
      <c r="L10" s="65"/>
      <c r="M10" s="65"/>
      <c r="N10" s="65"/>
      <c r="O10" s="65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6" customHeight="1">
      <c r="A11" s="98"/>
      <c r="B11" s="60" t="s">
        <v>48</v>
      </c>
      <c r="C11" s="54"/>
      <c r="D11" s="54"/>
      <c r="E11" s="64" t="s">
        <v>39</v>
      </c>
      <c r="F11" s="65">
        <v>234</v>
      </c>
      <c r="G11" s="65">
        <v>247</v>
      </c>
      <c r="H11" s="65"/>
      <c r="I11" s="65"/>
      <c r="J11" s="65"/>
      <c r="K11" s="65"/>
      <c r="L11" s="65"/>
      <c r="M11" s="65"/>
      <c r="N11" s="65"/>
      <c r="O11" s="65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6" customHeight="1">
      <c r="A12" s="98"/>
      <c r="B12" s="62"/>
      <c r="C12" s="54" t="s">
        <v>49</v>
      </c>
      <c r="D12" s="54"/>
      <c r="E12" s="64" t="s">
        <v>40</v>
      </c>
      <c r="F12" s="65">
        <v>234</v>
      </c>
      <c r="G12" s="65">
        <v>211</v>
      </c>
      <c r="H12" s="65"/>
      <c r="I12" s="65"/>
      <c r="J12" s="65"/>
      <c r="K12" s="65"/>
      <c r="L12" s="65"/>
      <c r="M12" s="65"/>
      <c r="N12" s="65"/>
      <c r="O12" s="65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6" customHeight="1">
      <c r="A13" s="98"/>
      <c r="B13" s="61"/>
      <c r="C13" s="54" t="s">
        <v>50</v>
      </c>
      <c r="D13" s="54"/>
      <c r="E13" s="64" t="s">
        <v>41</v>
      </c>
      <c r="F13" s="65">
        <v>0</v>
      </c>
      <c r="G13" s="65">
        <v>36</v>
      </c>
      <c r="H13" s="66"/>
      <c r="I13" s="66"/>
      <c r="J13" s="66"/>
      <c r="K13" s="66"/>
      <c r="L13" s="65"/>
      <c r="M13" s="65"/>
      <c r="N13" s="65"/>
      <c r="O13" s="65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6" customHeight="1">
      <c r="A14" s="98"/>
      <c r="B14" s="54" t="s">
        <v>51</v>
      </c>
      <c r="C14" s="54"/>
      <c r="D14" s="54"/>
      <c r="E14" s="64" t="s">
        <v>87</v>
      </c>
      <c r="F14" s="65">
        <f t="shared" ref="F14:G14" si="0">F9-F12</f>
        <v>-8</v>
      </c>
      <c r="G14" s="65">
        <f t="shared" si="0"/>
        <v>17</v>
      </c>
      <c r="H14" s="65">
        <f t="shared" ref="H14:O15" si="1">H9-H12</f>
        <v>0</v>
      </c>
      <c r="I14" s="65">
        <f t="shared" si="1"/>
        <v>0</v>
      </c>
      <c r="J14" s="65">
        <f t="shared" si="1"/>
        <v>0</v>
      </c>
      <c r="K14" s="65">
        <f t="shared" si="1"/>
        <v>0</v>
      </c>
      <c r="L14" s="65">
        <f t="shared" si="1"/>
        <v>0</v>
      </c>
      <c r="M14" s="65">
        <f t="shared" si="1"/>
        <v>0</v>
      </c>
      <c r="N14" s="65">
        <f t="shared" si="1"/>
        <v>0</v>
      </c>
      <c r="O14" s="65">
        <f t="shared" si="1"/>
        <v>0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6" customHeight="1">
      <c r="A15" s="98"/>
      <c r="B15" s="54" t="s">
        <v>52</v>
      </c>
      <c r="C15" s="54"/>
      <c r="D15" s="54"/>
      <c r="E15" s="64" t="s">
        <v>88</v>
      </c>
      <c r="F15" s="65">
        <f t="shared" ref="F15:G15" si="2">F10-F13</f>
        <v>0</v>
      </c>
      <c r="G15" s="65">
        <f t="shared" si="2"/>
        <v>-36</v>
      </c>
      <c r="H15" s="65">
        <f t="shared" si="1"/>
        <v>0</v>
      </c>
      <c r="I15" s="65">
        <f t="shared" si="1"/>
        <v>0</v>
      </c>
      <c r="J15" s="65">
        <f t="shared" si="1"/>
        <v>0</v>
      </c>
      <c r="K15" s="65">
        <f t="shared" si="1"/>
        <v>0</v>
      </c>
      <c r="L15" s="65">
        <f t="shared" si="1"/>
        <v>0</v>
      </c>
      <c r="M15" s="65">
        <f t="shared" si="1"/>
        <v>0</v>
      </c>
      <c r="N15" s="65">
        <f t="shared" si="1"/>
        <v>0</v>
      </c>
      <c r="O15" s="65">
        <f t="shared" si="1"/>
        <v>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6" customHeight="1">
      <c r="A16" s="98"/>
      <c r="B16" s="54" t="s">
        <v>53</v>
      </c>
      <c r="C16" s="54"/>
      <c r="D16" s="54"/>
      <c r="E16" s="64" t="s">
        <v>89</v>
      </c>
      <c r="F16" s="65">
        <f t="shared" ref="F16:G16" si="3">F8-F11</f>
        <v>-8</v>
      </c>
      <c r="G16" s="65">
        <f t="shared" si="3"/>
        <v>-19</v>
      </c>
      <c r="H16" s="65">
        <f t="shared" ref="H16:O16" si="4">H8-H11</f>
        <v>0</v>
      </c>
      <c r="I16" s="65">
        <f t="shared" si="4"/>
        <v>0</v>
      </c>
      <c r="J16" s="65">
        <f t="shared" si="4"/>
        <v>0</v>
      </c>
      <c r="K16" s="65">
        <f t="shared" si="4"/>
        <v>0</v>
      </c>
      <c r="L16" s="65">
        <f t="shared" si="4"/>
        <v>0</v>
      </c>
      <c r="M16" s="65">
        <f t="shared" si="4"/>
        <v>0</v>
      </c>
      <c r="N16" s="65">
        <f t="shared" si="4"/>
        <v>0</v>
      </c>
      <c r="O16" s="65">
        <f t="shared" si="4"/>
        <v>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6" customHeight="1">
      <c r="A17" s="98"/>
      <c r="B17" s="54" t="s">
        <v>54</v>
      </c>
      <c r="C17" s="54"/>
      <c r="D17" s="54"/>
      <c r="E17" s="52"/>
      <c r="F17" s="66">
        <v>0</v>
      </c>
      <c r="G17" s="67">
        <v>0</v>
      </c>
      <c r="H17" s="66"/>
      <c r="I17" s="66"/>
      <c r="J17" s="65"/>
      <c r="K17" s="65"/>
      <c r="L17" s="65"/>
      <c r="M17" s="65"/>
      <c r="N17" s="66"/>
      <c r="O17" s="67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6" customHeight="1">
      <c r="A18" s="98"/>
      <c r="B18" s="54" t="s">
        <v>55</v>
      </c>
      <c r="C18" s="54"/>
      <c r="D18" s="54"/>
      <c r="E18" s="52"/>
      <c r="F18" s="67">
        <v>0</v>
      </c>
      <c r="G18" s="67">
        <v>0</v>
      </c>
      <c r="H18" s="67"/>
      <c r="I18" s="67"/>
      <c r="J18" s="67"/>
      <c r="K18" s="67"/>
      <c r="L18" s="67"/>
      <c r="M18" s="67"/>
      <c r="N18" s="67"/>
      <c r="O18" s="67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6" customHeight="1">
      <c r="A19" s="98" t="s">
        <v>84</v>
      </c>
      <c r="B19" s="60" t="s">
        <v>56</v>
      </c>
      <c r="C19" s="54"/>
      <c r="D19" s="54"/>
      <c r="E19" s="64"/>
      <c r="F19" s="65">
        <v>62</v>
      </c>
      <c r="G19" s="65">
        <v>67</v>
      </c>
      <c r="H19" s="65"/>
      <c r="I19" s="65"/>
      <c r="J19" s="65"/>
      <c r="K19" s="65"/>
      <c r="L19" s="65"/>
      <c r="M19" s="65"/>
      <c r="N19" s="65"/>
      <c r="O19" s="65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6" customHeight="1">
      <c r="A20" s="98"/>
      <c r="B20" s="61"/>
      <c r="C20" s="54" t="s">
        <v>57</v>
      </c>
      <c r="D20" s="54"/>
      <c r="E20" s="64"/>
      <c r="F20" s="65">
        <v>30</v>
      </c>
      <c r="G20" s="65">
        <v>18</v>
      </c>
      <c r="H20" s="65"/>
      <c r="I20" s="65"/>
      <c r="J20" s="65"/>
      <c r="K20" s="66"/>
      <c r="L20" s="65"/>
      <c r="M20" s="65"/>
      <c r="N20" s="65"/>
      <c r="O20" s="65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6" customHeight="1">
      <c r="A21" s="98"/>
      <c r="B21" s="54" t="s">
        <v>58</v>
      </c>
      <c r="C21" s="54"/>
      <c r="D21" s="54"/>
      <c r="E21" s="64" t="s">
        <v>90</v>
      </c>
      <c r="F21" s="65">
        <v>62</v>
      </c>
      <c r="G21" s="65">
        <v>67</v>
      </c>
      <c r="H21" s="65"/>
      <c r="I21" s="65"/>
      <c r="J21" s="65"/>
      <c r="K21" s="65"/>
      <c r="L21" s="65"/>
      <c r="M21" s="65"/>
      <c r="N21" s="65"/>
      <c r="O21" s="65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6" customHeight="1">
      <c r="A22" s="98"/>
      <c r="B22" s="60" t="s">
        <v>59</v>
      </c>
      <c r="C22" s="54"/>
      <c r="D22" s="54"/>
      <c r="E22" s="64" t="s">
        <v>91</v>
      </c>
      <c r="F22" s="65">
        <v>100</v>
      </c>
      <c r="G22" s="65">
        <v>98</v>
      </c>
      <c r="H22" s="65"/>
      <c r="I22" s="65"/>
      <c r="J22" s="65"/>
      <c r="K22" s="65"/>
      <c r="L22" s="65"/>
      <c r="M22" s="65"/>
      <c r="N22" s="65"/>
      <c r="O22" s="65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6" customHeight="1">
      <c r="A23" s="98"/>
      <c r="B23" s="61" t="s">
        <v>60</v>
      </c>
      <c r="C23" s="54" t="s">
        <v>61</v>
      </c>
      <c r="D23" s="54"/>
      <c r="E23" s="64"/>
      <c r="F23" s="65">
        <v>61</v>
      </c>
      <c r="G23" s="65">
        <v>75</v>
      </c>
      <c r="H23" s="65"/>
      <c r="I23" s="65"/>
      <c r="J23" s="65"/>
      <c r="K23" s="65"/>
      <c r="L23" s="65"/>
      <c r="M23" s="65"/>
      <c r="N23" s="65"/>
      <c r="O23" s="65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6" customHeight="1">
      <c r="A24" s="98"/>
      <c r="B24" s="54" t="s">
        <v>92</v>
      </c>
      <c r="C24" s="54"/>
      <c r="D24" s="54"/>
      <c r="E24" s="64" t="s">
        <v>93</v>
      </c>
      <c r="F24" s="65">
        <f t="shared" ref="F24:G24" si="5">F21-F22</f>
        <v>-38</v>
      </c>
      <c r="G24" s="65">
        <f t="shared" si="5"/>
        <v>-31</v>
      </c>
      <c r="H24" s="65">
        <f t="shared" ref="H24:O24" si="6">H21-H22</f>
        <v>0</v>
      </c>
      <c r="I24" s="65">
        <f t="shared" si="6"/>
        <v>0</v>
      </c>
      <c r="J24" s="65">
        <f t="shared" si="6"/>
        <v>0</v>
      </c>
      <c r="K24" s="65">
        <f t="shared" si="6"/>
        <v>0</v>
      </c>
      <c r="L24" s="65">
        <f t="shared" si="6"/>
        <v>0</v>
      </c>
      <c r="M24" s="65">
        <f t="shared" si="6"/>
        <v>0</v>
      </c>
      <c r="N24" s="65">
        <f t="shared" si="6"/>
        <v>0</v>
      </c>
      <c r="O24" s="65">
        <f t="shared" si="6"/>
        <v>0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6" customHeight="1">
      <c r="A25" s="98"/>
      <c r="B25" s="60" t="s">
        <v>62</v>
      </c>
      <c r="C25" s="60"/>
      <c r="D25" s="60"/>
      <c r="E25" s="102" t="s">
        <v>94</v>
      </c>
      <c r="F25" s="96">
        <v>38</v>
      </c>
      <c r="G25" s="96">
        <v>31</v>
      </c>
      <c r="H25" s="96"/>
      <c r="I25" s="96"/>
      <c r="J25" s="96"/>
      <c r="K25" s="96"/>
      <c r="L25" s="96"/>
      <c r="M25" s="96"/>
      <c r="N25" s="96"/>
      <c r="O25" s="96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6" customHeight="1">
      <c r="A26" s="98"/>
      <c r="B26" s="81" t="s">
        <v>63</v>
      </c>
      <c r="C26" s="81"/>
      <c r="D26" s="81"/>
      <c r="E26" s="103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6" customHeight="1">
      <c r="A27" s="98"/>
      <c r="B27" s="54" t="s">
        <v>95</v>
      </c>
      <c r="C27" s="54"/>
      <c r="D27" s="54"/>
      <c r="E27" s="64" t="s">
        <v>96</v>
      </c>
      <c r="F27" s="65">
        <f t="shared" ref="F27:G27" si="7">F24+F25</f>
        <v>0</v>
      </c>
      <c r="G27" s="65">
        <f t="shared" si="7"/>
        <v>0</v>
      </c>
      <c r="H27" s="65">
        <f t="shared" ref="H27:O27" si="8">H24+H25</f>
        <v>0</v>
      </c>
      <c r="I27" s="65">
        <f t="shared" si="8"/>
        <v>0</v>
      </c>
      <c r="J27" s="65">
        <f t="shared" si="8"/>
        <v>0</v>
      </c>
      <c r="K27" s="65">
        <f t="shared" si="8"/>
        <v>0</v>
      </c>
      <c r="L27" s="65">
        <f t="shared" si="8"/>
        <v>0</v>
      </c>
      <c r="M27" s="65">
        <f t="shared" si="8"/>
        <v>0</v>
      </c>
      <c r="N27" s="65">
        <f t="shared" si="8"/>
        <v>0</v>
      </c>
      <c r="O27" s="65">
        <f t="shared" si="8"/>
        <v>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6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100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6" customHeight="1">
      <c r="A30" s="100" t="s">
        <v>64</v>
      </c>
      <c r="B30" s="100"/>
      <c r="C30" s="100"/>
      <c r="D30" s="100"/>
      <c r="E30" s="100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24"/>
      <c r="Q30" s="18"/>
      <c r="R30" s="24"/>
      <c r="S30" s="18"/>
      <c r="T30" s="24"/>
      <c r="U30" s="18"/>
      <c r="V30" s="24"/>
      <c r="W30" s="18"/>
      <c r="X30" s="24"/>
      <c r="Y30" s="18"/>
    </row>
    <row r="31" spans="1:25" ht="16" customHeight="1">
      <c r="A31" s="100"/>
      <c r="B31" s="100"/>
      <c r="C31" s="100"/>
      <c r="D31" s="100"/>
      <c r="E31" s="100"/>
      <c r="F31" s="52" t="s">
        <v>236</v>
      </c>
      <c r="G31" s="52" t="s">
        <v>231</v>
      </c>
      <c r="H31" s="52" t="s">
        <v>236</v>
      </c>
      <c r="I31" s="52" t="s">
        <v>231</v>
      </c>
      <c r="J31" s="52" t="s">
        <v>236</v>
      </c>
      <c r="K31" s="52" t="s">
        <v>231</v>
      </c>
      <c r="L31" s="52" t="s">
        <v>236</v>
      </c>
      <c r="M31" s="52" t="s">
        <v>231</v>
      </c>
      <c r="N31" s="52" t="s">
        <v>236</v>
      </c>
      <c r="O31" s="52" t="s">
        <v>231</v>
      </c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 ht="16" customHeight="1">
      <c r="A32" s="98" t="s">
        <v>85</v>
      </c>
      <c r="B32" s="60" t="s">
        <v>45</v>
      </c>
      <c r="C32" s="54"/>
      <c r="D32" s="54"/>
      <c r="E32" s="64" t="s">
        <v>36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21"/>
      <c r="Q32" s="21"/>
      <c r="R32" s="21"/>
      <c r="S32" s="21"/>
      <c r="T32" s="23"/>
      <c r="U32" s="23"/>
      <c r="V32" s="21"/>
      <c r="W32" s="21"/>
      <c r="X32" s="23"/>
      <c r="Y32" s="23"/>
    </row>
    <row r="33" spans="1:25" ht="16" customHeight="1">
      <c r="A33" s="104"/>
      <c r="B33" s="62"/>
      <c r="C33" s="60" t="s">
        <v>65</v>
      </c>
      <c r="D33" s="54"/>
      <c r="E33" s="64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21"/>
      <c r="Q33" s="21"/>
      <c r="R33" s="21"/>
      <c r="S33" s="21"/>
      <c r="T33" s="23"/>
      <c r="U33" s="23"/>
      <c r="V33" s="21"/>
      <c r="W33" s="21"/>
      <c r="X33" s="23"/>
      <c r="Y33" s="23"/>
    </row>
    <row r="34" spans="1:25" ht="16" customHeight="1">
      <c r="A34" s="104"/>
      <c r="B34" s="62"/>
      <c r="C34" s="61"/>
      <c r="D34" s="54" t="s">
        <v>66</v>
      </c>
      <c r="E34" s="64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21"/>
      <c r="Q34" s="21"/>
      <c r="R34" s="21"/>
      <c r="S34" s="21"/>
      <c r="T34" s="23"/>
      <c r="U34" s="23"/>
      <c r="V34" s="21"/>
      <c r="W34" s="21"/>
      <c r="X34" s="23"/>
      <c r="Y34" s="23"/>
    </row>
    <row r="35" spans="1:25" ht="16" customHeight="1">
      <c r="A35" s="104"/>
      <c r="B35" s="61"/>
      <c r="C35" s="54" t="s">
        <v>67</v>
      </c>
      <c r="D35" s="54"/>
      <c r="E35" s="64"/>
      <c r="F35" s="65"/>
      <c r="G35" s="65"/>
      <c r="H35" s="65"/>
      <c r="I35" s="65"/>
      <c r="J35" s="67"/>
      <c r="K35" s="67"/>
      <c r="L35" s="65"/>
      <c r="M35" s="65"/>
      <c r="N35" s="65"/>
      <c r="O35" s="65"/>
      <c r="P35" s="21"/>
      <c r="Q35" s="21"/>
      <c r="R35" s="21"/>
      <c r="S35" s="21"/>
      <c r="T35" s="23"/>
      <c r="U35" s="23"/>
      <c r="V35" s="21"/>
      <c r="W35" s="21"/>
      <c r="X35" s="23"/>
      <c r="Y35" s="23"/>
    </row>
    <row r="36" spans="1:25" ht="16" customHeight="1">
      <c r="A36" s="104"/>
      <c r="B36" s="60" t="s">
        <v>48</v>
      </c>
      <c r="C36" s="54"/>
      <c r="D36" s="54"/>
      <c r="E36" s="64" t="s">
        <v>37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21"/>
      <c r="Q36" s="21"/>
      <c r="R36" s="21"/>
      <c r="S36" s="21"/>
      <c r="T36" s="21"/>
      <c r="U36" s="21"/>
      <c r="V36" s="21"/>
      <c r="W36" s="21"/>
      <c r="X36" s="23"/>
      <c r="Y36" s="23"/>
    </row>
    <row r="37" spans="1:25" ht="16" customHeight="1">
      <c r="A37" s="104"/>
      <c r="B37" s="62"/>
      <c r="C37" s="54" t="s">
        <v>68</v>
      </c>
      <c r="D37" s="54"/>
      <c r="E37" s="64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21"/>
      <c r="Q37" s="21"/>
      <c r="R37" s="21"/>
      <c r="S37" s="21"/>
      <c r="T37" s="21"/>
      <c r="U37" s="21"/>
      <c r="V37" s="21"/>
      <c r="W37" s="21"/>
      <c r="X37" s="23"/>
      <c r="Y37" s="23"/>
    </row>
    <row r="38" spans="1:25" ht="16" customHeight="1">
      <c r="A38" s="104"/>
      <c r="B38" s="61"/>
      <c r="C38" s="54" t="s">
        <v>69</v>
      </c>
      <c r="D38" s="54"/>
      <c r="E38" s="64"/>
      <c r="F38" s="65"/>
      <c r="G38" s="65"/>
      <c r="H38" s="65"/>
      <c r="I38" s="65"/>
      <c r="J38" s="65"/>
      <c r="K38" s="67"/>
      <c r="L38" s="65"/>
      <c r="M38" s="65"/>
      <c r="N38" s="65"/>
      <c r="O38" s="65"/>
      <c r="P38" s="21"/>
      <c r="Q38" s="21"/>
      <c r="R38" s="23"/>
      <c r="S38" s="23"/>
      <c r="T38" s="21"/>
      <c r="U38" s="21"/>
      <c r="V38" s="21"/>
      <c r="W38" s="21"/>
      <c r="X38" s="23"/>
      <c r="Y38" s="23"/>
    </row>
    <row r="39" spans="1:25" ht="16" customHeight="1">
      <c r="A39" s="104"/>
      <c r="B39" s="29" t="s">
        <v>70</v>
      </c>
      <c r="C39" s="29"/>
      <c r="D39" s="29"/>
      <c r="E39" s="64" t="s">
        <v>97</v>
      </c>
      <c r="F39" s="65">
        <f t="shared" ref="F39:O39" si="9">F32-F36</f>
        <v>0</v>
      </c>
      <c r="G39" s="65">
        <f t="shared" si="9"/>
        <v>0</v>
      </c>
      <c r="H39" s="65">
        <f t="shared" si="9"/>
        <v>0</v>
      </c>
      <c r="I39" s="65">
        <f t="shared" si="9"/>
        <v>0</v>
      </c>
      <c r="J39" s="65">
        <f t="shared" si="9"/>
        <v>0</v>
      </c>
      <c r="K39" s="65">
        <f t="shared" si="9"/>
        <v>0</v>
      </c>
      <c r="L39" s="65">
        <f t="shared" si="9"/>
        <v>0</v>
      </c>
      <c r="M39" s="65">
        <f t="shared" si="9"/>
        <v>0</v>
      </c>
      <c r="N39" s="65">
        <f t="shared" si="9"/>
        <v>0</v>
      </c>
      <c r="O39" s="65">
        <f t="shared" si="9"/>
        <v>0</v>
      </c>
      <c r="P39" s="21"/>
      <c r="Q39" s="21"/>
      <c r="R39" s="21"/>
      <c r="S39" s="21"/>
      <c r="T39" s="21"/>
      <c r="U39" s="21"/>
      <c r="V39" s="21"/>
      <c r="W39" s="21"/>
      <c r="X39" s="23"/>
      <c r="Y39" s="23"/>
    </row>
    <row r="40" spans="1:25" ht="16" customHeight="1">
      <c r="A40" s="98" t="s">
        <v>86</v>
      </c>
      <c r="B40" s="60" t="s">
        <v>71</v>
      </c>
      <c r="C40" s="54"/>
      <c r="D40" s="54"/>
      <c r="E40" s="64" t="s">
        <v>39</v>
      </c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21"/>
      <c r="Q40" s="21"/>
      <c r="R40" s="21"/>
      <c r="S40" s="21"/>
      <c r="T40" s="23"/>
      <c r="U40" s="23"/>
      <c r="V40" s="23"/>
      <c r="W40" s="23"/>
      <c r="X40" s="21"/>
      <c r="Y40" s="21"/>
    </row>
    <row r="41" spans="1:25" ht="16" customHeight="1">
      <c r="A41" s="99"/>
      <c r="B41" s="61"/>
      <c r="C41" s="54" t="s">
        <v>72</v>
      </c>
      <c r="D41" s="54"/>
      <c r="E41" s="64"/>
      <c r="F41" s="67"/>
      <c r="G41" s="67"/>
      <c r="H41" s="67"/>
      <c r="I41" s="67"/>
      <c r="J41" s="65"/>
      <c r="K41" s="65"/>
      <c r="L41" s="65"/>
      <c r="M41" s="65"/>
      <c r="N41" s="65"/>
      <c r="O41" s="65"/>
      <c r="P41" s="23"/>
      <c r="Q41" s="23"/>
      <c r="R41" s="23"/>
      <c r="S41" s="23"/>
      <c r="T41" s="23"/>
      <c r="U41" s="23"/>
      <c r="V41" s="23"/>
      <c r="W41" s="23"/>
      <c r="X41" s="21"/>
      <c r="Y41" s="21"/>
    </row>
    <row r="42" spans="1:25" ht="16" customHeight="1">
      <c r="A42" s="99"/>
      <c r="B42" s="60" t="s">
        <v>59</v>
      </c>
      <c r="C42" s="54"/>
      <c r="D42" s="54"/>
      <c r="E42" s="64" t="s">
        <v>40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21"/>
      <c r="Q42" s="21"/>
      <c r="R42" s="21"/>
      <c r="S42" s="21"/>
      <c r="T42" s="23"/>
      <c r="U42" s="23"/>
      <c r="V42" s="21"/>
      <c r="W42" s="21"/>
      <c r="X42" s="21"/>
      <c r="Y42" s="21"/>
    </row>
    <row r="43" spans="1:25" ht="16" customHeight="1">
      <c r="A43" s="99"/>
      <c r="B43" s="61"/>
      <c r="C43" s="54" t="s">
        <v>73</v>
      </c>
      <c r="D43" s="54"/>
      <c r="E43" s="64"/>
      <c r="F43" s="65"/>
      <c r="G43" s="65"/>
      <c r="H43" s="65"/>
      <c r="I43" s="65"/>
      <c r="J43" s="67"/>
      <c r="K43" s="67"/>
      <c r="L43" s="65"/>
      <c r="M43" s="65"/>
      <c r="N43" s="65"/>
      <c r="O43" s="65"/>
      <c r="P43" s="21"/>
      <c r="Q43" s="21"/>
      <c r="R43" s="23"/>
      <c r="S43" s="21"/>
      <c r="T43" s="23"/>
      <c r="U43" s="23"/>
      <c r="V43" s="21"/>
      <c r="W43" s="21"/>
      <c r="X43" s="23"/>
      <c r="Y43" s="23"/>
    </row>
    <row r="44" spans="1:25" ht="16" customHeight="1">
      <c r="A44" s="99"/>
      <c r="B44" s="54" t="s">
        <v>70</v>
      </c>
      <c r="C44" s="54"/>
      <c r="D44" s="54"/>
      <c r="E44" s="64" t="s">
        <v>98</v>
      </c>
      <c r="F44" s="67">
        <f t="shared" ref="F44:O44" si="10">F40-F42</f>
        <v>0</v>
      </c>
      <c r="G44" s="67">
        <f t="shared" si="10"/>
        <v>0</v>
      </c>
      <c r="H44" s="67">
        <f t="shared" si="10"/>
        <v>0</v>
      </c>
      <c r="I44" s="67">
        <f t="shared" si="10"/>
        <v>0</v>
      </c>
      <c r="J44" s="67">
        <f t="shared" si="10"/>
        <v>0</v>
      </c>
      <c r="K44" s="67">
        <f t="shared" si="10"/>
        <v>0</v>
      </c>
      <c r="L44" s="67">
        <f t="shared" si="10"/>
        <v>0</v>
      </c>
      <c r="M44" s="67">
        <f t="shared" si="10"/>
        <v>0</v>
      </c>
      <c r="N44" s="67">
        <f t="shared" si="10"/>
        <v>0</v>
      </c>
      <c r="O44" s="67">
        <f t="shared" si="10"/>
        <v>0</v>
      </c>
      <c r="P44" s="23"/>
      <c r="Q44" s="23"/>
      <c r="R44" s="21"/>
      <c r="S44" s="21"/>
      <c r="T44" s="23"/>
      <c r="U44" s="23"/>
      <c r="V44" s="21"/>
      <c r="W44" s="21"/>
      <c r="X44" s="21"/>
      <c r="Y44" s="21"/>
    </row>
    <row r="45" spans="1:25" ht="16" customHeight="1">
      <c r="A45" s="98" t="s">
        <v>78</v>
      </c>
      <c r="B45" s="29" t="s">
        <v>74</v>
      </c>
      <c r="C45" s="29"/>
      <c r="D45" s="29"/>
      <c r="E45" s="64" t="s">
        <v>99</v>
      </c>
      <c r="F45" s="65">
        <f t="shared" ref="F45:O45" si="11">F39+F44</f>
        <v>0</v>
      </c>
      <c r="G45" s="65">
        <f t="shared" si="11"/>
        <v>0</v>
      </c>
      <c r="H45" s="65">
        <f t="shared" si="11"/>
        <v>0</v>
      </c>
      <c r="I45" s="65">
        <f t="shared" si="11"/>
        <v>0</v>
      </c>
      <c r="J45" s="65">
        <f t="shared" si="11"/>
        <v>0</v>
      </c>
      <c r="K45" s="65">
        <f t="shared" si="11"/>
        <v>0</v>
      </c>
      <c r="L45" s="65">
        <f t="shared" si="11"/>
        <v>0</v>
      </c>
      <c r="M45" s="65">
        <f t="shared" si="11"/>
        <v>0</v>
      </c>
      <c r="N45" s="65">
        <f t="shared" si="11"/>
        <v>0</v>
      </c>
      <c r="O45" s="65">
        <f t="shared" si="11"/>
        <v>0</v>
      </c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6" customHeight="1">
      <c r="A46" s="99"/>
      <c r="B46" s="54" t="s">
        <v>75</v>
      </c>
      <c r="C46" s="54"/>
      <c r="D46" s="54"/>
      <c r="E46" s="54"/>
      <c r="F46" s="67"/>
      <c r="G46" s="67"/>
      <c r="H46" s="67"/>
      <c r="I46" s="67"/>
      <c r="J46" s="67"/>
      <c r="K46" s="67"/>
      <c r="L46" s="65"/>
      <c r="M46" s="65"/>
      <c r="N46" s="67"/>
      <c r="O46" s="67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16" customHeight="1">
      <c r="A47" s="99"/>
      <c r="B47" s="54" t="s">
        <v>76</v>
      </c>
      <c r="C47" s="54"/>
      <c r="D47" s="54"/>
      <c r="E47" s="54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6" customHeight="1">
      <c r="A48" s="99"/>
      <c r="B48" s="54" t="s">
        <v>77</v>
      </c>
      <c r="C48" s="54"/>
      <c r="D48" s="54"/>
      <c r="E48" s="54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1" ht="16" customHeight="1">
      <c r="A49" s="11" t="s">
        <v>82</v>
      </c>
    </row>
    <row r="50" spans="1:1" ht="16" customHeight="1">
      <c r="A50" s="11"/>
    </row>
  </sheetData>
  <mergeCells count="28">
    <mergeCell ref="N6:O6"/>
    <mergeCell ref="A6:E7"/>
    <mergeCell ref="F6:G6"/>
    <mergeCell ref="H6:I6"/>
    <mergeCell ref="J6:K6"/>
    <mergeCell ref="L6:M6"/>
    <mergeCell ref="A8:A18"/>
    <mergeCell ref="A19:A27"/>
    <mergeCell ref="E25:E26"/>
    <mergeCell ref="F25:F26"/>
    <mergeCell ref="G25:G26"/>
    <mergeCell ref="H30:I30"/>
    <mergeCell ref="J30:K30"/>
    <mergeCell ref="L30:M30"/>
    <mergeCell ref="N30:O30"/>
    <mergeCell ref="L25:L26"/>
    <mergeCell ref="M25:M26"/>
    <mergeCell ref="N25:N26"/>
    <mergeCell ref="O25:O26"/>
    <mergeCell ref="H25:H26"/>
    <mergeCell ref="I25:I26"/>
    <mergeCell ref="J25:J26"/>
    <mergeCell ref="K25:K26"/>
    <mergeCell ref="A32:A39"/>
    <mergeCell ref="A40:A44"/>
    <mergeCell ref="A45:A48"/>
    <mergeCell ref="A30:E31"/>
    <mergeCell ref="F30:G30"/>
  </mergeCells>
  <phoneticPr fontId="19"/>
  <printOptions horizontalCentered="1" gridLinesSet="0"/>
  <pageMargins left="0.78740157480314965" right="0.36" top="0.28000000000000003" bottom="0.23" header="0.19685039370078741" footer="0.19685039370078741"/>
  <pageSetup paperSize="9" scale="66" firstPageNumber="3" orientation="landscape" useFirstPageNumber="1" horizontalDpi="4294967292" r:id="rId1"/>
  <headerFooter alignWithMargins="0">
    <oddHeader>&amp;R&amp;"明朝,斜体"&amp;9指定都市－2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2"/>
  <sheetViews>
    <sheetView view="pageBreakPreview" zoomScaleNormal="100" zoomScaleSheetLayoutView="100" workbookViewId="0">
      <pane xSplit="5" ySplit="8" topLeftCell="F9" activePane="bottomRight" state="frozen"/>
      <selection activeCell="G46" sqref="G46"/>
      <selection pane="topRight" activeCell="G46" sqref="G46"/>
      <selection pane="bottomLeft" activeCell="G46" sqref="G46"/>
      <selection pane="bottomRight" activeCell="E2" sqref="E2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24" width="10.6328125" style="1" customWidth="1"/>
    <col min="25" max="16384" width="9" style="1"/>
  </cols>
  <sheetData>
    <row r="1" spans="1:24" ht="34" customHeight="1">
      <c r="A1" s="92" t="s">
        <v>0</v>
      </c>
      <c r="B1" s="92"/>
      <c r="C1" s="92"/>
      <c r="D1" s="92"/>
      <c r="E1" s="20" t="s">
        <v>257</v>
      </c>
      <c r="F1" s="2"/>
    </row>
    <row r="3" spans="1:24" ht="14">
      <c r="A3" s="10" t="s">
        <v>105</v>
      </c>
    </row>
    <row r="5" spans="1:24" ht="14">
      <c r="A5" s="9" t="s">
        <v>242</v>
      </c>
      <c r="E5" s="3"/>
    </row>
    <row r="6" spans="1:24" ht="14">
      <c r="A6" s="3"/>
      <c r="G6" s="94" t="s">
        <v>106</v>
      </c>
      <c r="H6" s="95"/>
      <c r="I6" s="95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27" customHeight="1">
      <c r="A7" s="8"/>
      <c r="B7" s="4"/>
      <c r="C7" s="4"/>
      <c r="D7" s="4"/>
      <c r="E7" s="58"/>
      <c r="F7" s="50" t="s">
        <v>237</v>
      </c>
      <c r="G7" s="50"/>
      <c r="H7" s="50" t="s">
        <v>238</v>
      </c>
      <c r="I7" s="68" t="s">
        <v>20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17.149999999999999" customHeight="1">
      <c r="A8" s="5"/>
      <c r="B8" s="6"/>
      <c r="C8" s="6"/>
      <c r="D8" s="6"/>
      <c r="E8" s="59"/>
      <c r="F8" s="52" t="s">
        <v>229</v>
      </c>
      <c r="G8" s="52" t="s">
        <v>1</v>
      </c>
      <c r="H8" s="52" t="s">
        <v>229</v>
      </c>
      <c r="I8" s="53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ht="18" customHeight="1">
      <c r="A9" s="93" t="s">
        <v>79</v>
      </c>
      <c r="B9" s="93" t="s">
        <v>80</v>
      </c>
      <c r="C9" s="60" t="s">
        <v>2</v>
      </c>
      <c r="D9" s="54"/>
      <c r="E9" s="54"/>
      <c r="F9" s="55">
        <v>369937</v>
      </c>
      <c r="G9" s="56">
        <f t="shared" ref="G9:G22" si="0">F9/$F$22*100</f>
        <v>32.936690242669002</v>
      </c>
      <c r="H9" s="55">
        <v>385266</v>
      </c>
      <c r="I9" s="56">
        <f t="shared" ref="I9:I40" si="1">(F9/H9-1)*100</f>
        <v>-3.9788094459412449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4" ht="18" customHeight="1">
      <c r="A10" s="93"/>
      <c r="B10" s="93"/>
      <c r="C10" s="62"/>
      <c r="D10" s="60" t="s">
        <v>21</v>
      </c>
      <c r="E10" s="54"/>
      <c r="F10" s="55">
        <v>176326</v>
      </c>
      <c r="G10" s="56">
        <f t="shared" si="0"/>
        <v>15.698875332093989</v>
      </c>
      <c r="H10" s="55">
        <v>174590</v>
      </c>
      <c r="I10" s="56">
        <f t="shared" si="1"/>
        <v>0.99432957214045103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1:24" ht="18" customHeight="1">
      <c r="A11" s="93"/>
      <c r="B11" s="93"/>
      <c r="C11" s="49"/>
      <c r="D11" s="49"/>
      <c r="E11" s="29" t="s">
        <v>22</v>
      </c>
      <c r="F11" s="55">
        <v>138288</v>
      </c>
      <c r="G11" s="56">
        <f t="shared" si="0"/>
        <v>12.312228893779782</v>
      </c>
      <c r="H11" s="55">
        <v>134814</v>
      </c>
      <c r="I11" s="56">
        <f t="shared" si="1"/>
        <v>2.5768837064399808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1:24" ht="18" customHeight="1">
      <c r="A12" s="93"/>
      <c r="B12" s="93"/>
      <c r="C12" s="49"/>
      <c r="D12" s="28"/>
      <c r="E12" s="29" t="s">
        <v>23</v>
      </c>
      <c r="F12" s="55">
        <v>25831</v>
      </c>
      <c r="G12" s="56">
        <f t="shared" si="0"/>
        <v>2.2998176599215081</v>
      </c>
      <c r="H12" s="55">
        <v>27640</v>
      </c>
      <c r="I12" s="56">
        <f t="shared" si="1"/>
        <v>-6.5448625180897224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ht="18" customHeight="1">
      <c r="A13" s="93"/>
      <c r="B13" s="93"/>
      <c r="C13" s="61"/>
      <c r="D13" s="54" t="s">
        <v>24</v>
      </c>
      <c r="E13" s="54"/>
      <c r="F13" s="55">
        <v>136464</v>
      </c>
      <c r="G13" s="56">
        <f t="shared" si="0"/>
        <v>12.149832261373106</v>
      </c>
      <c r="H13" s="55">
        <v>129642</v>
      </c>
      <c r="I13" s="56">
        <f t="shared" si="1"/>
        <v>5.2621835516267979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4" ht="18" customHeight="1">
      <c r="A14" s="93"/>
      <c r="B14" s="93"/>
      <c r="C14" s="54" t="s">
        <v>3</v>
      </c>
      <c r="D14" s="54"/>
      <c r="E14" s="54"/>
      <c r="F14" s="55">
        <v>6836</v>
      </c>
      <c r="G14" s="56">
        <f t="shared" si="0"/>
        <v>0.60863123855922852</v>
      </c>
      <c r="H14" s="55">
        <v>6565</v>
      </c>
      <c r="I14" s="56">
        <f t="shared" si="1"/>
        <v>4.1279512566641197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ht="18" customHeight="1">
      <c r="A15" s="93"/>
      <c r="B15" s="93"/>
      <c r="C15" s="54" t="s">
        <v>4</v>
      </c>
      <c r="D15" s="54"/>
      <c r="E15" s="54"/>
      <c r="F15" s="55">
        <v>47617</v>
      </c>
      <c r="G15" s="56">
        <f t="shared" si="0"/>
        <v>4.2394958581736075</v>
      </c>
      <c r="H15" s="55">
        <v>43846</v>
      </c>
      <c r="I15" s="56">
        <f t="shared" si="1"/>
        <v>8.6005564931806777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ht="18" customHeight="1">
      <c r="A16" s="93"/>
      <c r="B16" s="93"/>
      <c r="C16" s="54" t="s">
        <v>25</v>
      </c>
      <c r="D16" s="54"/>
      <c r="E16" s="54"/>
      <c r="F16" s="55">
        <v>25124</v>
      </c>
      <c r="G16" s="56">
        <f t="shared" si="0"/>
        <v>2.2368711582156311</v>
      </c>
      <c r="H16" s="55">
        <v>25193</v>
      </c>
      <c r="I16" s="56">
        <f t="shared" si="1"/>
        <v>-0.27388560314373089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4" ht="18" customHeight="1">
      <c r="A17" s="93"/>
      <c r="B17" s="93"/>
      <c r="C17" s="54" t="s">
        <v>5</v>
      </c>
      <c r="D17" s="54"/>
      <c r="E17" s="54"/>
      <c r="F17" s="55">
        <v>231729</v>
      </c>
      <c r="G17" s="56">
        <f t="shared" si="0"/>
        <v>20.631584008205301</v>
      </c>
      <c r="H17" s="55">
        <v>239282</v>
      </c>
      <c r="I17" s="56">
        <f t="shared" si="1"/>
        <v>-3.1565266087712374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4" ht="18" customHeight="1">
      <c r="A18" s="93"/>
      <c r="B18" s="93"/>
      <c r="C18" s="54" t="s">
        <v>26</v>
      </c>
      <c r="D18" s="54"/>
      <c r="E18" s="54"/>
      <c r="F18" s="55">
        <v>49378</v>
      </c>
      <c r="G18" s="56">
        <f t="shared" si="0"/>
        <v>4.3962833963688688</v>
      </c>
      <c r="H18" s="55">
        <v>49149</v>
      </c>
      <c r="I18" s="56">
        <f t="shared" si="1"/>
        <v>0.465930130826675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4" ht="18" customHeight="1">
      <c r="A19" s="93"/>
      <c r="B19" s="93"/>
      <c r="C19" s="54" t="s">
        <v>27</v>
      </c>
      <c r="D19" s="54"/>
      <c r="E19" s="54"/>
      <c r="F19" s="55">
        <v>7762</v>
      </c>
      <c r="G19" s="56">
        <f t="shared" si="0"/>
        <v>0.6910760201428805</v>
      </c>
      <c r="H19" s="55">
        <v>11934</v>
      </c>
      <c r="I19" s="56">
        <f t="shared" si="1"/>
        <v>-34.958940841293781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ht="18" customHeight="1">
      <c r="A20" s="93"/>
      <c r="B20" s="93"/>
      <c r="C20" s="54" t="s">
        <v>6</v>
      </c>
      <c r="D20" s="54"/>
      <c r="E20" s="54"/>
      <c r="F20" s="55">
        <v>60074</v>
      </c>
      <c r="G20" s="56">
        <f t="shared" si="0"/>
        <v>5.3485829469290653</v>
      </c>
      <c r="H20" s="55">
        <v>67023</v>
      </c>
      <c r="I20" s="56">
        <f t="shared" si="1"/>
        <v>-10.368082598510963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ht="18" customHeight="1">
      <c r="A21" s="93"/>
      <c r="B21" s="93"/>
      <c r="C21" s="54" t="s">
        <v>7</v>
      </c>
      <c r="D21" s="54"/>
      <c r="E21" s="54"/>
      <c r="F21" s="55">
        <v>324719</v>
      </c>
      <c r="G21" s="56">
        <f t="shared" si="0"/>
        <v>28.910785130736411</v>
      </c>
      <c r="H21" s="55">
        <v>341591</v>
      </c>
      <c r="I21" s="56">
        <f t="shared" si="1"/>
        <v>-4.9392402024643456</v>
      </c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ht="18" customHeight="1">
      <c r="A22" s="93"/>
      <c r="B22" s="93"/>
      <c r="C22" s="54" t="s">
        <v>8</v>
      </c>
      <c r="D22" s="54"/>
      <c r="E22" s="54"/>
      <c r="F22" s="55">
        <f>SUM(F9,F14:F21)</f>
        <v>1123176</v>
      </c>
      <c r="G22" s="56">
        <f t="shared" si="0"/>
        <v>100</v>
      </c>
      <c r="H22" s="55">
        <f>SUM(H9,H14:H21)</f>
        <v>1169849</v>
      </c>
      <c r="I22" s="56">
        <f t="shared" si="1"/>
        <v>-3.9896602040092377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 ht="18" customHeight="1">
      <c r="A23" s="93"/>
      <c r="B23" s="93" t="s">
        <v>81</v>
      </c>
      <c r="C23" s="63" t="s">
        <v>9</v>
      </c>
      <c r="D23" s="29"/>
      <c r="E23" s="29"/>
      <c r="F23" s="55">
        <v>525838</v>
      </c>
      <c r="G23" s="56">
        <f t="shared" ref="G23:G40" si="2">F23/$F$40*100</f>
        <v>47.591843901344113</v>
      </c>
      <c r="H23" s="55">
        <v>524854</v>
      </c>
      <c r="I23" s="56">
        <f t="shared" si="1"/>
        <v>0.1874807089209618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ht="18" customHeight="1">
      <c r="A24" s="93"/>
      <c r="B24" s="93"/>
      <c r="C24" s="62"/>
      <c r="D24" s="29" t="s">
        <v>10</v>
      </c>
      <c r="E24" s="29"/>
      <c r="F24" s="55">
        <v>143013</v>
      </c>
      <c r="G24" s="56">
        <f t="shared" si="2"/>
        <v>12.943629733611731</v>
      </c>
      <c r="H24" s="55">
        <v>145758</v>
      </c>
      <c r="I24" s="56">
        <f t="shared" si="1"/>
        <v>-1.8832585518462119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ht="18" customHeight="1">
      <c r="A25" s="93"/>
      <c r="B25" s="93"/>
      <c r="C25" s="62"/>
      <c r="D25" s="29" t="s">
        <v>28</v>
      </c>
      <c r="E25" s="29"/>
      <c r="F25" s="55">
        <v>284355</v>
      </c>
      <c r="G25" s="56">
        <f t="shared" si="2"/>
        <v>25.736022829401271</v>
      </c>
      <c r="H25" s="55">
        <v>275326</v>
      </c>
      <c r="I25" s="56">
        <f t="shared" si="1"/>
        <v>3.279385165222326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ht="18" customHeight="1">
      <c r="A26" s="93"/>
      <c r="B26" s="93"/>
      <c r="C26" s="61"/>
      <c r="D26" s="29" t="s">
        <v>11</v>
      </c>
      <c r="E26" s="29"/>
      <c r="F26" s="55">
        <v>98470</v>
      </c>
      <c r="G26" s="56">
        <f t="shared" si="2"/>
        <v>8.9121913383311124</v>
      </c>
      <c r="H26" s="55">
        <v>103770</v>
      </c>
      <c r="I26" s="56">
        <f t="shared" si="1"/>
        <v>-5.1074491664257486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 ht="18" customHeight="1">
      <c r="A27" s="93"/>
      <c r="B27" s="93"/>
      <c r="C27" s="63" t="s">
        <v>12</v>
      </c>
      <c r="D27" s="29"/>
      <c r="E27" s="29"/>
      <c r="F27" s="55">
        <v>479008</v>
      </c>
      <c r="G27" s="56">
        <f t="shared" si="2"/>
        <v>43.353416762377464</v>
      </c>
      <c r="H27" s="55">
        <v>511242</v>
      </c>
      <c r="I27" s="56">
        <f t="shared" si="1"/>
        <v>-6.3050375360396815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 ht="18" customHeight="1">
      <c r="A28" s="93"/>
      <c r="B28" s="93"/>
      <c r="C28" s="62"/>
      <c r="D28" s="29" t="s">
        <v>13</v>
      </c>
      <c r="E28" s="29"/>
      <c r="F28" s="55">
        <v>112814</v>
      </c>
      <c r="G28" s="56">
        <f t="shared" si="2"/>
        <v>10.210418946303299</v>
      </c>
      <c r="H28" s="55">
        <v>119440</v>
      </c>
      <c r="I28" s="56">
        <f t="shared" si="1"/>
        <v>-5.5475552578700622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 ht="18" customHeight="1">
      <c r="A29" s="93"/>
      <c r="B29" s="93"/>
      <c r="C29" s="62"/>
      <c r="D29" s="29" t="s">
        <v>29</v>
      </c>
      <c r="E29" s="29"/>
      <c r="F29" s="55">
        <v>11419</v>
      </c>
      <c r="G29" s="56">
        <f t="shared" si="2"/>
        <v>1.0334956117843299</v>
      </c>
      <c r="H29" s="55">
        <v>10900</v>
      </c>
      <c r="I29" s="56">
        <f t="shared" si="1"/>
        <v>4.7614678899082552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ht="18" customHeight="1">
      <c r="A30" s="93"/>
      <c r="B30" s="93"/>
      <c r="C30" s="62"/>
      <c r="D30" s="29" t="s">
        <v>30</v>
      </c>
      <c r="E30" s="29"/>
      <c r="F30" s="55">
        <v>68909</v>
      </c>
      <c r="G30" s="56">
        <f t="shared" si="2"/>
        <v>6.2367238035245105</v>
      </c>
      <c r="H30" s="55">
        <v>68700</v>
      </c>
      <c r="I30" s="56">
        <f t="shared" si="1"/>
        <v>0.3042212518195031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4" ht="18" customHeight="1">
      <c r="A31" s="93"/>
      <c r="B31" s="93"/>
      <c r="C31" s="62"/>
      <c r="D31" s="29" t="s">
        <v>31</v>
      </c>
      <c r="E31" s="29"/>
      <c r="F31" s="55">
        <v>64948</v>
      </c>
      <c r="G31" s="56">
        <f t="shared" si="2"/>
        <v>5.8782269020201987</v>
      </c>
      <c r="H31" s="55">
        <v>61375</v>
      </c>
      <c r="I31" s="56">
        <f t="shared" si="1"/>
        <v>5.8215885947046742</v>
      </c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4" ht="18" customHeight="1">
      <c r="A32" s="93"/>
      <c r="B32" s="93"/>
      <c r="C32" s="62"/>
      <c r="D32" s="29" t="s">
        <v>14</v>
      </c>
      <c r="E32" s="29"/>
      <c r="F32" s="55">
        <v>25150</v>
      </c>
      <c r="G32" s="56">
        <f t="shared" si="2"/>
        <v>2.2762426338887725</v>
      </c>
      <c r="H32" s="55">
        <v>33812</v>
      </c>
      <c r="I32" s="56">
        <f t="shared" si="1"/>
        <v>-25.618123743049804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1:24" ht="18" customHeight="1">
      <c r="A33" s="93"/>
      <c r="B33" s="93"/>
      <c r="C33" s="61"/>
      <c r="D33" s="29" t="s">
        <v>32</v>
      </c>
      <c r="E33" s="29"/>
      <c r="F33" s="55">
        <v>195768</v>
      </c>
      <c r="G33" s="56">
        <f t="shared" si="2"/>
        <v>17.718308864856354</v>
      </c>
      <c r="H33" s="55">
        <v>217015</v>
      </c>
      <c r="I33" s="56">
        <f t="shared" si="1"/>
        <v>-9.7905674722945424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1:24" ht="18" customHeight="1">
      <c r="A34" s="93"/>
      <c r="B34" s="93"/>
      <c r="C34" s="63" t="s">
        <v>15</v>
      </c>
      <c r="D34" s="29"/>
      <c r="E34" s="29"/>
      <c r="F34" s="55">
        <v>100045</v>
      </c>
      <c r="G34" s="56">
        <f t="shared" si="2"/>
        <v>9.0547393362784199</v>
      </c>
      <c r="H34" s="55">
        <v>88412</v>
      </c>
      <c r="I34" s="56">
        <f t="shared" si="1"/>
        <v>13.157716147129349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1:24" ht="18" customHeight="1">
      <c r="A35" s="93"/>
      <c r="B35" s="93"/>
      <c r="C35" s="62"/>
      <c r="D35" s="63" t="s">
        <v>16</v>
      </c>
      <c r="E35" s="29"/>
      <c r="F35" s="55">
        <v>99897</v>
      </c>
      <c r="G35" s="56">
        <f t="shared" si="2"/>
        <v>9.0413443498046426</v>
      </c>
      <c r="H35" s="55">
        <v>87666</v>
      </c>
      <c r="I35" s="56">
        <f t="shared" si="1"/>
        <v>13.951817124084599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1:24" ht="18" customHeight="1">
      <c r="A36" s="93"/>
      <c r="B36" s="93"/>
      <c r="C36" s="62"/>
      <c r="D36" s="62"/>
      <c r="E36" s="57" t="s">
        <v>102</v>
      </c>
      <c r="F36" s="55">
        <v>45501</v>
      </c>
      <c r="G36" s="56">
        <f t="shared" si="2"/>
        <v>4.1181437806987296</v>
      </c>
      <c r="H36" s="55">
        <v>45441</v>
      </c>
      <c r="I36" s="56">
        <f t="shared" si="1"/>
        <v>0.13203934772563208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1:24" ht="18" customHeight="1">
      <c r="A37" s="93"/>
      <c r="B37" s="93"/>
      <c r="C37" s="62"/>
      <c r="D37" s="61"/>
      <c r="E37" s="29" t="s">
        <v>33</v>
      </c>
      <c r="F37" s="55">
        <v>54396</v>
      </c>
      <c r="G37" s="56">
        <f t="shared" si="2"/>
        <v>4.9232005691059113</v>
      </c>
      <c r="H37" s="55">
        <v>42225</v>
      </c>
      <c r="I37" s="56">
        <f t="shared" si="1"/>
        <v>28.824156305506211</v>
      </c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 ht="18" customHeight="1">
      <c r="A38" s="93"/>
      <c r="B38" s="93"/>
      <c r="C38" s="62"/>
      <c r="D38" s="54" t="s">
        <v>34</v>
      </c>
      <c r="E38" s="54"/>
      <c r="F38" s="55">
        <v>148</v>
      </c>
      <c r="G38" s="56">
        <f t="shared" si="2"/>
        <v>1.3394986473778861E-2</v>
      </c>
      <c r="H38" s="55">
        <v>746</v>
      </c>
      <c r="I38" s="56">
        <f t="shared" si="1"/>
        <v>-80.160857908847177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</row>
    <row r="39" spans="1:24" ht="18" customHeight="1">
      <c r="A39" s="93"/>
      <c r="B39" s="93"/>
      <c r="C39" s="61"/>
      <c r="D39" s="54" t="s">
        <v>35</v>
      </c>
      <c r="E39" s="54"/>
      <c r="F39" s="55">
        <v>0</v>
      </c>
      <c r="G39" s="56">
        <f t="shared" si="2"/>
        <v>0</v>
      </c>
      <c r="H39" s="55">
        <v>0</v>
      </c>
      <c r="I39" s="56" t="e">
        <f t="shared" si="1"/>
        <v>#DIV/0!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4" ht="18" customHeight="1">
      <c r="A40" s="93"/>
      <c r="B40" s="93"/>
      <c r="C40" s="29" t="s">
        <v>17</v>
      </c>
      <c r="D40" s="29"/>
      <c r="E40" s="29"/>
      <c r="F40" s="55">
        <f>SUM(F23,F27,F34)</f>
        <v>1104891</v>
      </c>
      <c r="G40" s="56">
        <f t="shared" si="2"/>
        <v>100</v>
      </c>
      <c r="H40" s="55">
        <f>SUM(H23,H27,H34)</f>
        <v>1124508</v>
      </c>
      <c r="I40" s="56">
        <f t="shared" si="1"/>
        <v>-1.7444962596975699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1:24" ht="18" customHeight="1">
      <c r="A41" s="25" t="s">
        <v>18</v>
      </c>
    </row>
    <row r="42" spans="1:24" ht="18" customHeight="1">
      <c r="A42" s="26" t="s">
        <v>19</v>
      </c>
    </row>
  </sheetData>
  <mergeCells count="5">
    <mergeCell ref="B23:B40"/>
    <mergeCell ref="A9:A40"/>
    <mergeCell ref="B9:B22"/>
    <mergeCell ref="G6:I6"/>
    <mergeCell ref="A1:D1"/>
  </mergeCells>
  <phoneticPr fontId="15"/>
  <printOptions horizontalCentered="1" verticalCentered="1" gridLinesSet="0"/>
  <pageMargins left="0" right="0" top="0.43307086614173229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&amp;R&amp;"明朝,斜体"&amp;9指定都市－3-1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G46" sqref="G46"/>
      <selection pane="topRight" activeCell="G46" sqref="G46"/>
      <selection pane="bottomLeft" activeCell="G46" sqref="G46"/>
      <selection pane="bottomRight" activeCell="K32" sqref="K32"/>
    </sheetView>
  </sheetViews>
  <sheetFormatPr defaultColWidth="9" defaultRowHeight="13"/>
  <cols>
    <col min="1" max="1" width="5.36328125" style="1" customWidth="1"/>
    <col min="2" max="2" width="3.08984375" style="1" customWidth="1"/>
    <col min="3" max="3" width="34.7265625" style="1" customWidth="1"/>
    <col min="4" max="9" width="11.90625" style="1" customWidth="1"/>
    <col min="10" max="16384" width="9" style="1"/>
  </cols>
  <sheetData>
    <row r="1" spans="1:9" ht="34" customHeight="1">
      <c r="A1" s="36" t="s">
        <v>0</v>
      </c>
      <c r="B1" s="36"/>
      <c r="C1" s="90" t="s">
        <v>258</v>
      </c>
      <c r="D1" s="37"/>
      <c r="E1" s="37"/>
    </row>
    <row r="4" spans="1:9">
      <c r="A4" s="9" t="s">
        <v>107</v>
      </c>
    </row>
    <row r="5" spans="1:9">
      <c r="I5" s="38" t="s">
        <v>108</v>
      </c>
    </row>
    <row r="6" spans="1:9" s="32" customFormat="1" ht="29.25" customHeight="1">
      <c r="A6" s="69" t="s">
        <v>109</v>
      </c>
      <c r="B6" s="50"/>
      <c r="C6" s="50"/>
      <c r="D6" s="50"/>
      <c r="E6" s="27" t="s">
        <v>226</v>
      </c>
      <c r="F6" s="27" t="s">
        <v>227</v>
      </c>
      <c r="G6" s="27" t="s">
        <v>230</v>
      </c>
      <c r="H6" s="27" t="s">
        <v>232</v>
      </c>
      <c r="I6" s="27" t="s">
        <v>239</v>
      </c>
    </row>
    <row r="7" spans="1:9" ht="27" customHeight="1">
      <c r="A7" s="93" t="s">
        <v>110</v>
      </c>
      <c r="B7" s="60" t="s">
        <v>111</v>
      </c>
      <c r="C7" s="54"/>
      <c r="D7" s="64" t="s">
        <v>112</v>
      </c>
      <c r="E7" s="31">
        <v>882411</v>
      </c>
      <c r="F7" s="27">
        <v>1265070</v>
      </c>
      <c r="G7" s="27">
        <v>1177938</v>
      </c>
      <c r="H7" s="27">
        <v>1142879</v>
      </c>
      <c r="I7" s="27">
        <v>1123213</v>
      </c>
    </row>
    <row r="8" spans="1:9" ht="27" customHeight="1">
      <c r="A8" s="93"/>
      <c r="B8" s="81"/>
      <c r="C8" s="54" t="s">
        <v>113</v>
      </c>
      <c r="D8" s="64" t="s">
        <v>37</v>
      </c>
      <c r="E8" s="70">
        <v>426390</v>
      </c>
      <c r="F8" s="70">
        <v>427622</v>
      </c>
      <c r="G8" s="70">
        <v>460927</v>
      </c>
      <c r="H8" s="70">
        <v>465664</v>
      </c>
      <c r="I8" s="71">
        <v>482528</v>
      </c>
    </row>
    <row r="9" spans="1:9" ht="27" customHeight="1">
      <c r="A9" s="93"/>
      <c r="B9" s="54" t="s">
        <v>114</v>
      </c>
      <c r="C9" s="54"/>
      <c r="D9" s="64"/>
      <c r="E9" s="70">
        <v>868661</v>
      </c>
      <c r="F9" s="70">
        <v>1247829</v>
      </c>
      <c r="G9" s="70">
        <v>1161028</v>
      </c>
      <c r="H9" s="70">
        <v>1124508</v>
      </c>
      <c r="I9" s="72">
        <v>1104891</v>
      </c>
    </row>
    <row r="10" spans="1:9" ht="27" customHeight="1">
      <c r="A10" s="93"/>
      <c r="B10" s="54" t="s">
        <v>115</v>
      </c>
      <c r="C10" s="54"/>
      <c r="D10" s="64"/>
      <c r="E10" s="70">
        <v>13750</v>
      </c>
      <c r="F10" s="70">
        <v>17240</v>
      </c>
      <c r="G10" s="70">
        <v>16910</v>
      </c>
      <c r="H10" s="70">
        <v>18371</v>
      </c>
      <c r="I10" s="72">
        <v>18323</v>
      </c>
    </row>
    <row r="11" spans="1:9" ht="27" customHeight="1">
      <c r="A11" s="93"/>
      <c r="B11" s="54" t="s">
        <v>116</v>
      </c>
      <c r="C11" s="54"/>
      <c r="D11" s="64"/>
      <c r="E11" s="70">
        <v>4406</v>
      </c>
      <c r="F11" s="70">
        <v>8608</v>
      </c>
      <c r="G11" s="70">
        <v>6003</v>
      </c>
      <c r="H11" s="70">
        <v>8504</v>
      </c>
      <c r="I11" s="72">
        <v>8960</v>
      </c>
    </row>
    <row r="12" spans="1:9" ht="27" customHeight="1">
      <c r="A12" s="93"/>
      <c r="B12" s="54" t="s">
        <v>117</v>
      </c>
      <c r="C12" s="54"/>
      <c r="D12" s="64"/>
      <c r="E12" s="70">
        <v>9344</v>
      </c>
      <c r="F12" s="70">
        <v>8632</v>
      </c>
      <c r="G12" s="70">
        <v>10907</v>
      </c>
      <c r="H12" s="70">
        <v>9868</v>
      </c>
      <c r="I12" s="72">
        <v>9362</v>
      </c>
    </row>
    <row r="13" spans="1:9" ht="27" customHeight="1">
      <c r="A13" s="93"/>
      <c r="B13" s="54" t="s">
        <v>118</v>
      </c>
      <c r="C13" s="54"/>
      <c r="D13" s="64"/>
      <c r="E13" s="70">
        <v>-627</v>
      </c>
      <c r="F13" s="70">
        <v>-712</v>
      </c>
      <c r="G13" s="70">
        <v>2275</v>
      </c>
      <c r="H13" s="70">
        <v>-1039</v>
      </c>
      <c r="I13" s="72">
        <v>-532</v>
      </c>
    </row>
    <row r="14" spans="1:9" ht="27" customHeight="1">
      <c r="A14" s="93"/>
      <c r="B14" s="54" t="s">
        <v>119</v>
      </c>
      <c r="C14" s="54"/>
      <c r="D14" s="64"/>
      <c r="E14" s="70">
        <v>0</v>
      </c>
      <c r="F14" s="70">
        <v>0</v>
      </c>
      <c r="G14" s="70">
        <v>0</v>
      </c>
      <c r="H14" s="70">
        <v>0</v>
      </c>
      <c r="I14" s="72">
        <v>0</v>
      </c>
    </row>
    <row r="15" spans="1:9" ht="27" customHeight="1">
      <c r="A15" s="93"/>
      <c r="B15" s="54" t="s">
        <v>120</v>
      </c>
      <c r="C15" s="54"/>
      <c r="D15" s="64"/>
      <c r="E15" s="70">
        <v>1651</v>
      </c>
      <c r="F15" s="70">
        <v>2092</v>
      </c>
      <c r="G15" s="70">
        <v>1002</v>
      </c>
      <c r="H15" s="70">
        <v>196</v>
      </c>
      <c r="I15" s="72">
        <v>-741</v>
      </c>
    </row>
    <row r="16" spans="1:9" ht="27" customHeight="1">
      <c r="A16" s="93"/>
      <c r="B16" s="54" t="s">
        <v>121</v>
      </c>
      <c r="C16" s="54"/>
      <c r="D16" s="64" t="s">
        <v>38</v>
      </c>
      <c r="E16" s="70">
        <v>64774</v>
      </c>
      <c r="F16" s="70">
        <v>68834</v>
      </c>
      <c r="G16" s="70">
        <v>75858</v>
      </c>
      <c r="H16" s="70">
        <v>99109</v>
      </c>
      <c r="I16" s="72">
        <v>103850</v>
      </c>
    </row>
    <row r="17" spans="1:9" ht="27" customHeight="1">
      <c r="A17" s="93"/>
      <c r="B17" s="54" t="s">
        <v>122</v>
      </c>
      <c r="C17" s="54"/>
      <c r="D17" s="64" t="s">
        <v>39</v>
      </c>
      <c r="E17" s="70">
        <v>180301</v>
      </c>
      <c r="F17" s="70">
        <v>162451</v>
      </c>
      <c r="G17" s="70">
        <v>174390</v>
      </c>
      <c r="H17" s="70">
        <v>171795</v>
      </c>
      <c r="I17" s="72">
        <v>161383</v>
      </c>
    </row>
    <row r="18" spans="1:9" ht="27" customHeight="1">
      <c r="A18" s="93"/>
      <c r="B18" s="54" t="s">
        <v>123</v>
      </c>
      <c r="C18" s="54"/>
      <c r="D18" s="64" t="s">
        <v>40</v>
      </c>
      <c r="E18" s="70">
        <v>1190651</v>
      </c>
      <c r="F18" s="70">
        <v>1176640</v>
      </c>
      <c r="G18" s="70">
        <v>1162081</v>
      </c>
      <c r="H18" s="70">
        <v>1134566</v>
      </c>
      <c r="I18" s="72">
        <v>1105393</v>
      </c>
    </row>
    <row r="19" spans="1:9" ht="27" customHeight="1">
      <c r="A19" s="93"/>
      <c r="B19" s="54" t="s">
        <v>124</v>
      </c>
      <c r="C19" s="54"/>
      <c r="D19" s="64" t="s">
        <v>125</v>
      </c>
      <c r="E19" s="70">
        <f>E17+E18-E16</f>
        <v>1306178</v>
      </c>
      <c r="F19" s="70">
        <f>F17+F18-F16</f>
        <v>1270257</v>
      </c>
      <c r="G19" s="70">
        <f>G17+G18-G16</f>
        <v>1260613</v>
      </c>
      <c r="H19" s="70">
        <f>H17+H18-H16</f>
        <v>1207252</v>
      </c>
      <c r="I19" s="70">
        <f>I17+I18-I16</f>
        <v>1162926</v>
      </c>
    </row>
    <row r="20" spans="1:9" ht="27" customHeight="1">
      <c r="A20" s="93"/>
      <c r="B20" s="54" t="s">
        <v>126</v>
      </c>
      <c r="C20" s="54"/>
      <c r="D20" s="64" t="s">
        <v>127</v>
      </c>
      <c r="E20" s="73">
        <f>E18/E8</f>
        <v>2.7923989774619478</v>
      </c>
      <c r="F20" s="73">
        <f>F18/F8</f>
        <v>2.7515890202094373</v>
      </c>
      <c r="G20" s="73">
        <f>G18/G8</f>
        <v>2.5211823130343851</v>
      </c>
      <c r="H20" s="73">
        <f>H18/H8</f>
        <v>2.4364477391423858</v>
      </c>
      <c r="I20" s="73">
        <f>I18/I8</f>
        <v>2.2908370084223093</v>
      </c>
    </row>
    <row r="21" spans="1:9" ht="27" customHeight="1">
      <c r="A21" s="93"/>
      <c r="B21" s="54" t="s">
        <v>128</v>
      </c>
      <c r="C21" s="54"/>
      <c r="D21" s="64" t="s">
        <v>129</v>
      </c>
      <c r="E21" s="73">
        <f>E19/E8</f>
        <v>3.0633410727268462</v>
      </c>
      <c r="F21" s="73">
        <f>F19/F8</f>
        <v>2.9705136779679249</v>
      </c>
      <c r="G21" s="73">
        <f>G19/G8</f>
        <v>2.7349515216075431</v>
      </c>
      <c r="H21" s="73">
        <f>H19/H8</f>
        <v>2.592538826278175</v>
      </c>
      <c r="I21" s="73">
        <f>I19/I8</f>
        <v>2.4100694674713177</v>
      </c>
    </row>
    <row r="22" spans="1:9" ht="27" customHeight="1">
      <c r="A22" s="93"/>
      <c r="B22" s="54" t="s">
        <v>130</v>
      </c>
      <c r="C22" s="54"/>
      <c r="D22" s="64" t="s">
        <v>131</v>
      </c>
      <c r="E22" s="70">
        <f>E18/E24*1000000</f>
        <v>773812.76560898591</v>
      </c>
      <c r="F22" s="70">
        <f>F18/F24*1000000</f>
        <v>729748.10095807968</v>
      </c>
      <c r="G22" s="70">
        <f>G18/G24*1000000</f>
        <v>720718.65898615227</v>
      </c>
      <c r="H22" s="70">
        <f>H18/H24*1000000</f>
        <v>703653.95015604154</v>
      </c>
      <c r="I22" s="70">
        <f>I18/I24*1000000</f>
        <v>685560.95540042373</v>
      </c>
    </row>
    <row r="23" spans="1:9" ht="27" customHeight="1">
      <c r="A23" s="93"/>
      <c r="B23" s="54" t="s">
        <v>132</v>
      </c>
      <c r="C23" s="54"/>
      <c r="D23" s="64" t="s">
        <v>133</v>
      </c>
      <c r="E23" s="70">
        <f>E19/E24*1000000</f>
        <v>848894.60518457042</v>
      </c>
      <c r="F23" s="70">
        <f>F19/F24*1000000</f>
        <v>787809.04395457183</v>
      </c>
      <c r="G23" s="70">
        <f>G19/G24*1000000</f>
        <v>781827.86816109228</v>
      </c>
      <c r="H23" s="70">
        <f>H19/H24*1000000</f>
        <v>748733.55858873029</v>
      </c>
      <c r="I23" s="70">
        <f>I19/I24*1000000</f>
        <v>721242.72509414586</v>
      </c>
    </row>
    <row r="24" spans="1:9" ht="27" customHeight="1">
      <c r="A24" s="93"/>
      <c r="B24" s="74" t="s">
        <v>134</v>
      </c>
      <c r="C24" s="75"/>
      <c r="D24" s="64" t="s">
        <v>135</v>
      </c>
      <c r="E24" s="70">
        <v>1538681</v>
      </c>
      <c r="F24" s="70">
        <v>1612392</v>
      </c>
      <c r="G24" s="70">
        <f>F24</f>
        <v>1612392</v>
      </c>
      <c r="H24" s="70">
        <f>G24</f>
        <v>1612392</v>
      </c>
      <c r="I24" s="72">
        <v>1612392</v>
      </c>
    </row>
    <row r="25" spans="1:9" ht="27" customHeight="1">
      <c r="A25" s="93"/>
      <c r="B25" s="29" t="s">
        <v>136</v>
      </c>
      <c r="C25" s="29"/>
      <c r="D25" s="29"/>
      <c r="E25" s="70">
        <v>421511</v>
      </c>
      <c r="F25" s="70">
        <v>427492</v>
      </c>
      <c r="G25" s="70">
        <v>451518</v>
      </c>
      <c r="H25" s="70">
        <v>442104</v>
      </c>
      <c r="I25" s="65">
        <v>453616</v>
      </c>
    </row>
    <row r="26" spans="1:9" ht="27" customHeight="1">
      <c r="A26" s="93"/>
      <c r="B26" s="29" t="s">
        <v>137</v>
      </c>
      <c r="C26" s="29"/>
      <c r="D26" s="29"/>
      <c r="E26" s="76">
        <v>0.89</v>
      </c>
      <c r="F26" s="76">
        <v>0.89</v>
      </c>
      <c r="G26" s="76">
        <v>0.88</v>
      </c>
      <c r="H26" s="76">
        <v>0.88</v>
      </c>
      <c r="I26" s="77">
        <v>0.87</v>
      </c>
    </row>
    <row r="27" spans="1:9" ht="27" customHeight="1">
      <c r="A27" s="93"/>
      <c r="B27" s="29" t="s">
        <v>138</v>
      </c>
      <c r="C27" s="29"/>
      <c r="D27" s="29"/>
      <c r="E27" s="78">
        <v>2.2000000000000002</v>
      </c>
      <c r="F27" s="78">
        <v>2</v>
      </c>
      <c r="G27" s="78">
        <v>2.4</v>
      </c>
      <c r="H27" s="78">
        <v>2.2000000000000002</v>
      </c>
      <c r="I27" s="79">
        <v>2.1</v>
      </c>
    </row>
    <row r="28" spans="1:9" ht="27" customHeight="1">
      <c r="A28" s="93"/>
      <c r="B28" s="29" t="s">
        <v>139</v>
      </c>
      <c r="C28" s="29"/>
      <c r="D28" s="29"/>
      <c r="E28" s="78">
        <v>92.9</v>
      </c>
      <c r="F28" s="78">
        <v>93.8</v>
      </c>
      <c r="G28" s="78">
        <v>90.3</v>
      </c>
      <c r="H28" s="78">
        <v>93.6</v>
      </c>
      <c r="I28" s="79">
        <v>94.1</v>
      </c>
    </row>
    <row r="29" spans="1:9" ht="27" customHeight="1">
      <c r="A29" s="93"/>
      <c r="B29" s="29" t="s">
        <v>140</v>
      </c>
      <c r="C29" s="29"/>
      <c r="D29" s="29"/>
      <c r="E29" s="78">
        <v>58.8</v>
      </c>
      <c r="F29" s="78">
        <v>55.6</v>
      </c>
      <c r="G29" s="78">
        <v>59.7</v>
      </c>
      <c r="H29" s="78">
        <v>59.5</v>
      </c>
      <c r="I29" s="79">
        <v>59.5</v>
      </c>
    </row>
    <row r="30" spans="1:9" ht="27" customHeight="1">
      <c r="A30" s="93"/>
      <c r="B30" s="93" t="s">
        <v>141</v>
      </c>
      <c r="C30" s="29" t="s">
        <v>142</v>
      </c>
      <c r="D30" s="29"/>
      <c r="E30" s="78">
        <v>0</v>
      </c>
      <c r="F30" s="78">
        <v>0</v>
      </c>
      <c r="G30" s="78">
        <v>0</v>
      </c>
      <c r="H30" s="78">
        <v>0</v>
      </c>
      <c r="I30" s="79">
        <v>0</v>
      </c>
    </row>
    <row r="31" spans="1:9" ht="27" customHeight="1">
      <c r="A31" s="93"/>
      <c r="B31" s="93"/>
      <c r="C31" s="29" t="s">
        <v>143</v>
      </c>
      <c r="D31" s="29"/>
      <c r="E31" s="78">
        <v>0</v>
      </c>
      <c r="F31" s="78">
        <v>0</v>
      </c>
      <c r="G31" s="78">
        <v>0</v>
      </c>
      <c r="H31" s="78">
        <v>0</v>
      </c>
      <c r="I31" s="79">
        <v>0</v>
      </c>
    </row>
    <row r="32" spans="1:9" ht="27" customHeight="1">
      <c r="A32" s="93"/>
      <c r="B32" s="93"/>
      <c r="C32" s="29" t="s">
        <v>144</v>
      </c>
      <c r="D32" s="29"/>
      <c r="E32" s="78">
        <v>11</v>
      </c>
      <c r="F32" s="78">
        <v>9.6999999999999993</v>
      </c>
      <c r="G32" s="78">
        <v>8.8000000000000007</v>
      </c>
      <c r="H32" s="78">
        <v>8.4</v>
      </c>
      <c r="I32" s="79">
        <v>8</v>
      </c>
    </row>
    <row r="33" spans="1:9" ht="27" customHeight="1">
      <c r="A33" s="93"/>
      <c r="B33" s="93"/>
      <c r="C33" s="29" t="s">
        <v>145</v>
      </c>
      <c r="D33" s="29"/>
      <c r="E33" s="78">
        <v>123.2</v>
      </c>
      <c r="F33" s="78">
        <v>107.1</v>
      </c>
      <c r="G33" s="78">
        <v>82.9</v>
      </c>
      <c r="H33" s="78">
        <v>74.3</v>
      </c>
      <c r="I33" s="80">
        <v>66.900000000000006</v>
      </c>
    </row>
    <row r="34" spans="1:9" ht="27" customHeight="1">
      <c r="A34" s="1" t="s">
        <v>243</v>
      </c>
      <c r="E34" s="39"/>
      <c r="F34" s="39"/>
      <c r="G34" s="39"/>
      <c r="H34" s="39"/>
      <c r="I34" s="40"/>
    </row>
    <row r="35" spans="1:9" ht="27" customHeight="1">
      <c r="A35" s="11" t="s">
        <v>146</v>
      </c>
    </row>
    <row r="36" spans="1:9">
      <c r="A36" s="41"/>
    </row>
  </sheetData>
  <mergeCells count="2">
    <mergeCell ref="A7:A33"/>
    <mergeCell ref="B30:B33"/>
  </mergeCells>
  <phoneticPr fontId="15"/>
  <pageMargins left="0.31496062992125984" right="0.19685039370078741" top="0.98425196850393704" bottom="0.98425196850393704" header="0.51181102362204722" footer="0.51181102362204722"/>
  <pageSetup paperSize="9" scale="74" firstPageNumber="2" orientation="portrait" useFirstPageNumber="1" r:id="rId1"/>
  <headerFooter alignWithMargins="0">
    <oddHeader>&amp;R&amp;"明朝,斜体"&amp;9指定都市－3-2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 activeCell="J4" sqref="J4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17" t="s">
        <v>0</v>
      </c>
      <c r="B1" s="13"/>
      <c r="C1" s="13"/>
      <c r="D1" s="89" t="s">
        <v>259</v>
      </c>
      <c r="E1" s="14"/>
      <c r="F1" s="14"/>
      <c r="G1" s="14"/>
    </row>
    <row r="2" spans="1:25" ht="15" customHeight="1"/>
    <row r="3" spans="1:25" ht="15" customHeight="1">
      <c r="A3" s="15" t="s">
        <v>147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6" customHeight="1">
      <c r="A5" s="12" t="s">
        <v>240</v>
      </c>
      <c r="B5" s="12"/>
      <c r="C5" s="12"/>
      <c r="D5" s="12"/>
      <c r="K5" s="16"/>
      <c r="O5" s="16" t="s">
        <v>43</v>
      </c>
    </row>
    <row r="6" spans="1:25" ht="16" customHeight="1">
      <c r="A6" s="101" t="s">
        <v>44</v>
      </c>
      <c r="B6" s="100"/>
      <c r="C6" s="100"/>
      <c r="D6" s="100"/>
      <c r="E6" s="100"/>
      <c r="F6" s="108" t="s">
        <v>246</v>
      </c>
      <c r="G6" s="105"/>
      <c r="H6" s="108" t="s">
        <v>247</v>
      </c>
      <c r="I6" s="105"/>
      <c r="J6" s="108" t="s">
        <v>248</v>
      </c>
      <c r="K6" s="105"/>
      <c r="L6" s="108" t="s">
        <v>249</v>
      </c>
      <c r="M6" s="105"/>
      <c r="N6" s="105"/>
      <c r="O6" s="105"/>
    </row>
    <row r="7" spans="1:25" ht="16" customHeight="1">
      <c r="A7" s="100"/>
      <c r="B7" s="100"/>
      <c r="C7" s="100"/>
      <c r="D7" s="100"/>
      <c r="E7" s="100"/>
      <c r="F7" s="52" t="s">
        <v>237</v>
      </c>
      <c r="G7" s="52" t="s">
        <v>238</v>
      </c>
      <c r="H7" s="52" t="s">
        <v>237</v>
      </c>
      <c r="I7" s="52" t="s">
        <v>238</v>
      </c>
      <c r="J7" s="52" t="s">
        <v>237</v>
      </c>
      <c r="K7" s="52" t="s">
        <v>238</v>
      </c>
      <c r="L7" s="52" t="s">
        <v>237</v>
      </c>
      <c r="M7" s="52" t="s">
        <v>238</v>
      </c>
      <c r="N7" s="52" t="s">
        <v>237</v>
      </c>
      <c r="O7" s="52" t="s">
        <v>238</v>
      </c>
    </row>
    <row r="8" spans="1:25" ht="16" customHeight="1">
      <c r="A8" s="98" t="s">
        <v>83</v>
      </c>
      <c r="B8" s="60" t="s">
        <v>45</v>
      </c>
      <c r="C8" s="54"/>
      <c r="D8" s="54"/>
      <c r="E8" s="64" t="s">
        <v>36</v>
      </c>
      <c r="F8" s="65">
        <v>54833</v>
      </c>
      <c r="G8" s="65">
        <v>53557</v>
      </c>
      <c r="H8" s="65">
        <v>36848</v>
      </c>
      <c r="I8" s="65">
        <v>36209</v>
      </c>
      <c r="J8" s="65">
        <v>212</v>
      </c>
      <c r="K8" s="65">
        <v>215</v>
      </c>
      <c r="L8" s="65">
        <v>38974</v>
      </c>
      <c r="M8" s="65">
        <v>32109</v>
      </c>
      <c r="N8" s="65"/>
      <c r="O8" s="65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" customHeight="1">
      <c r="A9" s="98"/>
      <c r="B9" s="62"/>
      <c r="C9" s="54" t="s">
        <v>46</v>
      </c>
      <c r="D9" s="54"/>
      <c r="E9" s="64" t="s">
        <v>37</v>
      </c>
      <c r="F9" s="65">
        <v>54788</v>
      </c>
      <c r="G9" s="65">
        <v>53467</v>
      </c>
      <c r="H9" s="65">
        <v>36834</v>
      </c>
      <c r="I9" s="65">
        <v>36198</v>
      </c>
      <c r="J9" s="65">
        <v>212</v>
      </c>
      <c r="K9" s="65">
        <v>215</v>
      </c>
      <c r="L9" s="65">
        <v>38691</v>
      </c>
      <c r="M9" s="65">
        <v>31957</v>
      </c>
      <c r="N9" s="65"/>
      <c r="O9" s="65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" customHeight="1">
      <c r="A10" s="98"/>
      <c r="B10" s="61"/>
      <c r="C10" s="54" t="s">
        <v>47</v>
      </c>
      <c r="D10" s="54"/>
      <c r="E10" s="64" t="s">
        <v>38</v>
      </c>
      <c r="F10" s="65">
        <v>45</v>
      </c>
      <c r="G10" s="65">
        <v>89</v>
      </c>
      <c r="H10" s="65">
        <v>14</v>
      </c>
      <c r="I10" s="65">
        <v>12</v>
      </c>
      <c r="J10" s="66">
        <v>0</v>
      </c>
      <c r="K10" s="66">
        <v>0</v>
      </c>
      <c r="L10" s="65">
        <v>283</v>
      </c>
      <c r="M10" s="65">
        <v>152</v>
      </c>
      <c r="N10" s="65"/>
      <c r="O10" s="65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6" customHeight="1">
      <c r="A11" s="98"/>
      <c r="B11" s="60" t="s">
        <v>48</v>
      </c>
      <c r="C11" s="54"/>
      <c r="D11" s="54"/>
      <c r="E11" s="64" t="s">
        <v>39</v>
      </c>
      <c r="F11" s="65">
        <v>48183</v>
      </c>
      <c r="G11" s="65">
        <v>48091</v>
      </c>
      <c r="H11" s="65">
        <v>31107</v>
      </c>
      <c r="I11" s="65">
        <v>30640</v>
      </c>
      <c r="J11" s="65">
        <v>300</v>
      </c>
      <c r="K11" s="65">
        <v>213</v>
      </c>
      <c r="L11" s="65">
        <v>30441</v>
      </c>
      <c r="M11" s="65">
        <v>28400</v>
      </c>
      <c r="N11" s="65"/>
      <c r="O11" s="65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6" customHeight="1">
      <c r="A12" s="98"/>
      <c r="B12" s="62"/>
      <c r="C12" s="54" t="s">
        <v>49</v>
      </c>
      <c r="D12" s="54"/>
      <c r="E12" s="64" t="s">
        <v>40</v>
      </c>
      <c r="F12" s="65">
        <v>48151</v>
      </c>
      <c r="G12" s="65">
        <v>48073</v>
      </c>
      <c r="H12" s="65">
        <v>31080</v>
      </c>
      <c r="I12" s="65">
        <v>30627</v>
      </c>
      <c r="J12" s="65">
        <v>300</v>
      </c>
      <c r="K12" s="65">
        <v>213</v>
      </c>
      <c r="L12" s="65">
        <v>30435</v>
      </c>
      <c r="M12" s="65">
        <v>28400</v>
      </c>
      <c r="N12" s="65"/>
      <c r="O12" s="65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6" customHeight="1">
      <c r="A13" s="98"/>
      <c r="B13" s="61"/>
      <c r="C13" s="54" t="s">
        <v>50</v>
      </c>
      <c r="D13" s="54"/>
      <c r="E13" s="64" t="s">
        <v>41</v>
      </c>
      <c r="F13" s="65">
        <v>32</v>
      </c>
      <c r="G13" s="65">
        <v>17</v>
      </c>
      <c r="H13" s="66">
        <v>27</v>
      </c>
      <c r="I13" s="66">
        <v>14</v>
      </c>
      <c r="J13" s="66">
        <v>0</v>
      </c>
      <c r="K13" s="66">
        <v>0</v>
      </c>
      <c r="L13" s="65">
        <v>6</v>
      </c>
      <c r="M13" s="65">
        <v>0</v>
      </c>
      <c r="N13" s="65"/>
      <c r="O13" s="65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6" customHeight="1">
      <c r="A14" s="98"/>
      <c r="B14" s="54" t="s">
        <v>51</v>
      </c>
      <c r="C14" s="54"/>
      <c r="D14" s="54"/>
      <c r="E14" s="64" t="s">
        <v>148</v>
      </c>
      <c r="F14" s="65">
        <f>F9-F12</f>
        <v>6637</v>
      </c>
      <c r="G14" s="65">
        <f t="shared" ref="F14:O15" si="0">G9-G12</f>
        <v>5394</v>
      </c>
      <c r="H14" s="65">
        <f t="shared" si="0"/>
        <v>5754</v>
      </c>
      <c r="I14" s="65">
        <f t="shared" si="0"/>
        <v>5571</v>
      </c>
      <c r="J14" s="65">
        <f t="shared" si="0"/>
        <v>-88</v>
      </c>
      <c r="K14" s="65">
        <f t="shared" si="0"/>
        <v>2</v>
      </c>
      <c r="L14" s="65">
        <f t="shared" si="0"/>
        <v>8256</v>
      </c>
      <c r="M14" s="65">
        <f t="shared" si="0"/>
        <v>3557</v>
      </c>
      <c r="N14" s="65">
        <f t="shared" si="0"/>
        <v>0</v>
      </c>
      <c r="O14" s="65">
        <f t="shared" si="0"/>
        <v>0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6" customHeight="1">
      <c r="A15" s="98"/>
      <c r="B15" s="54" t="s">
        <v>52</v>
      </c>
      <c r="C15" s="54"/>
      <c r="D15" s="54"/>
      <c r="E15" s="64" t="s">
        <v>149</v>
      </c>
      <c r="F15" s="65">
        <f t="shared" si="0"/>
        <v>13</v>
      </c>
      <c r="G15" s="65">
        <f t="shared" si="0"/>
        <v>72</v>
      </c>
      <c r="H15" s="65">
        <f t="shared" si="0"/>
        <v>-13</v>
      </c>
      <c r="I15" s="65">
        <f t="shared" si="0"/>
        <v>-2</v>
      </c>
      <c r="J15" s="65">
        <f t="shared" si="0"/>
        <v>0</v>
      </c>
      <c r="K15" s="65">
        <f t="shared" si="0"/>
        <v>0</v>
      </c>
      <c r="L15" s="65">
        <f t="shared" si="0"/>
        <v>277</v>
      </c>
      <c r="M15" s="65">
        <f t="shared" si="0"/>
        <v>152</v>
      </c>
      <c r="N15" s="65">
        <f t="shared" si="0"/>
        <v>0</v>
      </c>
      <c r="O15" s="65">
        <f t="shared" si="0"/>
        <v>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6" customHeight="1">
      <c r="A16" s="98"/>
      <c r="B16" s="54" t="s">
        <v>53</v>
      </c>
      <c r="C16" s="54"/>
      <c r="D16" s="54"/>
      <c r="E16" s="64" t="s">
        <v>150</v>
      </c>
      <c r="F16" s="65">
        <f t="shared" ref="F16:O16" si="1">F8-F11</f>
        <v>6650</v>
      </c>
      <c r="G16" s="65">
        <f t="shared" si="1"/>
        <v>5466</v>
      </c>
      <c r="H16" s="65">
        <f t="shared" si="1"/>
        <v>5741</v>
      </c>
      <c r="I16" s="65">
        <f t="shared" si="1"/>
        <v>5569</v>
      </c>
      <c r="J16" s="65">
        <f t="shared" si="1"/>
        <v>-88</v>
      </c>
      <c r="K16" s="65">
        <f t="shared" si="1"/>
        <v>2</v>
      </c>
      <c r="L16" s="65">
        <f t="shared" si="1"/>
        <v>8533</v>
      </c>
      <c r="M16" s="65">
        <f t="shared" si="1"/>
        <v>3709</v>
      </c>
      <c r="N16" s="65">
        <f t="shared" si="1"/>
        <v>0</v>
      </c>
      <c r="O16" s="65">
        <f t="shared" si="1"/>
        <v>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6" customHeight="1">
      <c r="A17" s="98"/>
      <c r="B17" s="54" t="s">
        <v>54</v>
      </c>
      <c r="C17" s="54"/>
      <c r="D17" s="54"/>
      <c r="E17" s="52"/>
      <c r="F17" s="66">
        <v>0</v>
      </c>
      <c r="G17" s="66">
        <v>0</v>
      </c>
      <c r="H17" s="66">
        <v>0</v>
      </c>
      <c r="I17" s="66">
        <v>0</v>
      </c>
      <c r="J17" s="65">
        <v>0</v>
      </c>
      <c r="K17" s="65">
        <v>0</v>
      </c>
      <c r="L17" s="65">
        <v>-100357</v>
      </c>
      <c r="M17" s="65">
        <v>-108890</v>
      </c>
      <c r="N17" s="66"/>
      <c r="O17" s="67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6" customHeight="1">
      <c r="A18" s="98"/>
      <c r="B18" s="54" t="s">
        <v>55</v>
      </c>
      <c r="C18" s="54"/>
      <c r="D18" s="54"/>
      <c r="E18" s="52"/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/>
      <c r="O18" s="67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6" customHeight="1">
      <c r="A19" s="98" t="s">
        <v>84</v>
      </c>
      <c r="B19" s="60" t="s">
        <v>56</v>
      </c>
      <c r="C19" s="54"/>
      <c r="D19" s="54"/>
      <c r="E19" s="64"/>
      <c r="F19" s="65">
        <v>33801</v>
      </c>
      <c r="G19" s="65">
        <v>30271</v>
      </c>
      <c r="H19" s="65">
        <v>12849</v>
      </c>
      <c r="I19" s="65">
        <v>12379</v>
      </c>
      <c r="J19" s="65">
        <v>138</v>
      </c>
      <c r="K19" s="65">
        <v>788</v>
      </c>
      <c r="L19" s="65">
        <v>11811</v>
      </c>
      <c r="M19" s="65">
        <v>31712</v>
      </c>
      <c r="N19" s="65"/>
      <c r="O19" s="65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6" customHeight="1">
      <c r="A20" s="98"/>
      <c r="B20" s="61"/>
      <c r="C20" s="54" t="s">
        <v>57</v>
      </c>
      <c r="D20" s="54"/>
      <c r="E20" s="64"/>
      <c r="F20" s="65">
        <v>18390</v>
      </c>
      <c r="G20" s="65">
        <v>16285</v>
      </c>
      <c r="H20" s="65">
        <v>7435</v>
      </c>
      <c r="I20" s="65">
        <v>7635</v>
      </c>
      <c r="J20" s="65">
        <v>57</v>
      </c>
      <c r="K20" s="66">
        <v>718</v>
      </c>
      <c r="L20" s="65">
        <v>7141</v>
      </c>
      <c r="M20" s="65">
        <v>16646</v>
      </c>
      <c r="N20" s="65"/>
      <c r="O20" s="65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6" customHeight="1">
      <c r="A21" s="98"/>
      <c r="B21" s="54" t="s">
        <v>58</v>
      </c>
      <c r="C21" s="54"/>
      <c r="D21" s="54"/>
      <c r="E21" s="64" t="s">
        <v>151</v>
      </c>
      <c r="F21" s="65">
        <v>33625</v>
      </c>
      <c r="G21" s="65">
        <v>30476</v>
      </c>
      <c r="H21" s="65">
        <v>12849</v>
      </c>
      <c r="I21" s="65">
        <v>12379</v>
      </c>
      <c r="J21" s="65">
        <v>138</v>
      </c>
      <c r="K21" s="65">
        <v>788</v>
      </c>
      <c r="L21" s="65">
        <v>11811</v>
      </c>
      <c r="M21" s="65">
        <v>31712</v>
      </c>
      <c r="N21" s="65"/>
      <c r="O21" s="65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6" customHeight="1">
      <c r="A22" s="98"/>
      <c r="B22" s="60" t="s">
        <v>59</v>
      </c>
      <c r="C22" s="54"/>
      <c r="D22" s="54"/>
      <c r="E22" s="64" t="s">
        <v>152</v>
      </c>
      <c r="F22" s="65">
        <v>58854</v>
      </c>
      <c r="G22" s="65">
        <v>57951</v>
      </c>
      <c r="H22" s="65">
        <v>26500</v>
      </c>
      <c r="I22" s="65">
        <v>27047</v>
      </c>
      <c r="J22" s="65">
        <v>188</v>
      </c>
      <c r="K22" s="65">
        <v>840</v>
      </c>
      <c r="L22" s="65">
        <v>22673</v>
      </c>
      <c r="M22" s="65">
        <v>43044</v>
      </c>
      <c r="N22" s="65"/>
      <c r="O22" s="65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6" customHeight="1">
      <c r="A23" s="98"/>
      <c r="B23" s="61" t="s">
        <v>60</v>
      </c>
      <c r="C23" s="54" t="s">
        <v>61</v>
      </c>
      <c r="D23" s="54"/>
      <c r="E23" s="64"/>
      <c r="F23" s="65">
        <v>27101</v>
      </c>
      <c r="G23" s="65">
        <v>30348</v>
      </c>
      <c r="H23" s="65">
        <v>7654</v>
      </c>
      <c r="I23" s="65">
        <v>7771</v>
      </c>
      <c r="J23" s="65">
        <v>119</v>
      </c>
      <c r="K23" s="65">
        <v>41</v>
      </c>
      <c r="L23" s="65">
        <v>18536</v>
      </c>
      <c r="M23" s="65">
        <v>20619</v>
      </c>
      <c r="N23" s="65"/>
      <c r="O23" s="65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6" customHeight="1">
      <c r="A24" s="98"/>
      <c r="B24" s="54" t="s">
        <v>153</v>
      </c>
      <c r="C24" s="54"/>
      <c r="D24" s="54"/>
      <c r="E24" s="64" t="s">
        <v>154</v>
      </c>
      <c r="F24" s="65">
        <f>F21-F22</f>
        <v>-25229</v>
      </c>
      <c r="G24" s="65">
        <f t="shared" ref="G24:O24" si="2">G21-G22</f>
        <v>-27475</v>
      </c>
      <c r="H24" s="65">
        <f t="shared" si="2"/>
        <v>-13651</v>
      </c>
      <c r="I24" s="65">
        <f t="shared" si="2"/>
        <v>-14668</v>
      </c>
      <c r="J24" s="65">
        <f t="shared" si="2"/>
        <v>-50</v>
      </c>
      <c r="K24" s="65">
        <f t="shared" si="2"/>
        <v>-52</v>
      </c>
      <c r="L24" s="65">
        <f t="shared" si="2"/>
        <v>-10862</v>
      </c>
      <c r="M24" s="65">
        <f t="shared" si="2"/>
        <v>-11332</v>
      </c>
      <c r="N24" s="65">
        <f t="shared" si="2"/>
        <v>0</v>
      </c>
      <c r="O24" s="65">
        <f t="shared" si="2"/>
        <v>0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6" customHeight="1">
      <c r="A25" s="98"/>
      <c r="B25" s="60" t="s">
        <v>62</v>
      </c>
      <c r="C25" s="60"/>
      <c r="D25" s="60"/>
      <c r="E25" s="102" t="s">
        <v>155</v>
      </c>
      <c r="F25" s="96">
        <v>25229</v>
      </c>
      <c r="G25" s="96">
        <v>27475</v>
      </c>
      <c r="H25" s="96">
        <v>13651</v>
      </c>
      <c r="I25" s="96">
        <v>14668</v>
      </c>
      <c r="J25" s="96">
        <v>50</v>
      </c>
      <c r="K25" s="96">
        <v>52</v>
      </c>
      <c r="L25" s="96">
        <v>10862</v>
      </c>
      <c r="M25" s="96">
        <v>11332</v>
      </c>
      <c r="N25" s="96"/>
      <c r="O25" s="96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6" customHeight="1">
      <c r="A26" s="98"/>
      <c r="B26" s="81" t="s">
        <v>63</v>
      </c>
      <c r="C26" s="81"/>
      <c r="D26" s="81"/>
      <c r="E26" s="103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6" customHeight="1">
      <c r="A27" s="98"/>
      <c r="B27" s="54" t="s">
        <v>156</v>
      </c>
      <c r="C27" s="54"/>
      <c r="D27" s="54"/>
      <c r="E27" s="64" t="s">
        <v>157</v>
      </c>
      <c r="F27" s="65">
        <f t="shared" ref="F27:O27" si="3">F24+F25</f>
        <v>0</v>
      </c>
      <c r="G27" s="65">
        <f t="shared" si="3"/>
        <v>0</v>
      </c>
      <c r="H27" s="65">
        <f t="shared" si="3"/>
        <v>0</v>
      </c>
      <c r="I27" s="65">
        <f t="shared" si="3"/>
        <v>0</v>
      </c>
      <c r="J27" s="65">
        <f t="shared" si="3"/>
        <v>0</v>
      </c>
      <c r="K27" s="65">
        <f t="shared" si="3"/>
        <v>0</v>
      </c>
      <c r="L27" s="65">
        <f t="shared" si="3"/>
        <v>0</v>
      </c>
      <c r="M27" s="65">
        <f t="shared" si="3"/>
        <v>0</v>
      </c>
      <c r="N27" s="65">
        <f t="shared" si="3"/>
        <v>0</v>
      </c>
      <c r="O27" s="65">
        <f t="shared" si="3"/>
        <v>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6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158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6" customHeight="1">
      <c r="A30" s="100" t="s">
        <v>64</v>
      </c>
      <c r="B30" s="100"/>
      <c r="C30" s="100"/>
      <c r="D30" s="100"/>
      <c r="E30" s="100"/>
      <c r="F30" s="109" t="s">
        <v>252</v>
      </c>
      <c r="G30" s="110"/>
      <c r="H30" s="107" t="s">
        <v>253</v>
      </c>
      <c r="I30" s="106"/>
      <c r="J30" s="107" t="s">
        <v>254</v>
      </c>
      <c r="K30" s="106"/>
      <c r="L30" s="106" t="s">
        <v>263</v>
      </c>
      <c r="M30" s="106"/>
      <c r="N30" s="106" t="s">
        <v>250</v>
      </c>
      <c r="O30" s="106"/>
      <c r="P30" s="24"/>
      <c r="Q30" s="18"/>
      <c r="R30" s="24"/>
      <c r="S30" s="18"/>
      <c r="T30" s="24"/>
      <c r="U30" s="18"/>
      <c r="V30" s="24"/>
      <c r="W30" s="18"/>
      <c r="X30" s="24"/>
      <c r="Y30" s="18"/>
    </row>
    <row r="31" spans="1:25" ht="16" customHeight="1">
      <c r="A31" s="100"/>
      <c r="B31" s="100"/>
      <c r="C31" s="100"/>
      <c r="D31" s="100"/>
      <c r="E31" s="100"/>
      <c r="F31" s="52" t="s">
        <v>237</v>
      </c>
      <c r="G31" s="52" t="s">
        <v>238</v>
      </c>
      <c r="H31" s="52" t="s">
        <v>237</v>
      </c>
      <c r="I31" s="52" t="s">
        <v>238</v>
      </c>
      <c r="J31" s="52" t="s">
        <v>237</v>
      </c>
      <c r="K31" s="52" t="s">
        <v>238</v>
      </c>
      <c r="L31" s="52" t="s">
        <v>237</v>
      </c>
      <c r="M31" s="52" t="s">
        <v>238</v>
      </c>
      <c r="N31" s="52" t="s">
        <v>237</v>
      </c>
      <c r="O31" s="52" t="s">
        <v>238</v>
      </c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 ht="16" customHeight="1">
      <c r="A32" s="98" t="s">
        <v>85</v>
      </c>
      <c r="B32" s="60" t="s">
        <v>45</v>
      </c>
      <c r="C32" s="54"/>
      <c r="D32" s="54"/>
      <c r="E32" s="64" t="s">
        <v>36</v>
      </c>
      <c r="F32" s="65">
        <v>3480</v>
      </c>
      <c r="G32" s="65">
        <v>3549</v>
      </c>
      <c r="H32" s="65">
        <v>3497.4969999999998</v>
      </c>
      <c r="I32" s="65">
        <v>3572.0970000000002</v>
      </c>
      <c r="J32" s="65">
        <v>6065.8339999999998</v>
      </c>
      <c r="K32" s="65">
        <v>27133.684000000001</v>
      </c>
      <c r="L32" s="65">
        <v>0</v>
      </c>
      <c r="M32" s="65">
        <v>0</v>
      </c>
      <c r="N32" s="65">
        <v>56</v>
      </c>
      <c r="O32" s="65">
        <v>76</v>
      </c>
      <c r="P32" s="21"/>
      <c r="Q32" s="21"/>
      <c r="R32" s="21"/>
      <c r="S32" s="21"/>
      <c r="T32" s="23"/>
      <c r="U32" s="23"/>
      <c r="V32" s="21"/>
      <c r="W32" s="21"/>
      <c r="X32" s="23"/>
      <c r="Y32" s="23"/>
    </row>
    <row r="33" spans="1:25" ht="16" customHeight="1">
      <c r="A33" s="104"/>
      <c r="B33" s="62"/>
      <c r="C33" s="60" t="s">
        <v>65</v>
      </c>
      <c r="D33" s="54"/>
      <c r="E33" s="64"/>
      <c r="F33" s="65">
        <v>2397</v>
      </c>
      <c r="G33" s="65">
        <v>2480</v>
      </c>
      <c r="H33" s="65">
        <v>3132.7530000000002</v>
      </c>
      <c r="I33" s="65">
        <v>3041.4409999999998</v>
      </c>
      <c r="J33" s="65">
        <v>3291.0259999999998</v>
      </c>
      <c r="K33" s="65">
        <v>24433.785</v>
      </c>
      <c r="L33" s="65">
        <v>0</v>
      </c>
      <c r="M33" s="65">
        <v>0</v>
      </c>
      <c r="N33" s="65">
        <v>13</v>
      </c>
      <c r="O33" s="65">
        <v>13</v>
      </c>
      <c r="P33" s="21"/>
      <c r="Q33" s="21"/>
      <c r="R33" s="21"/>
      <c r="S33" s="21"/>
      <c r="T33" s="23"/>
      <c r="U33" s="23"/>
      <c r="V33" s="21"/>
      <c r="W33" s="21"/>
      <c r="X33" s="23"/>
      <c r="Y33" s="23"/>
    </row>
    <row r="34" spans="1:25" ht="16" customHeight="1">
      <c r="A34" s="104"/>
      <c r="B34" s="62"/>
      <c r="C34" s="61"/>
      <c r="D34" s="54" t="s">
        <v>66</v>
      </c>
      <c r="E34" s="64"/>
      <c r="F34" s="65">
        <v>1671</v>
      </c>
      <c r="G34" s="65">
        <v>1678</v>
      </c>
      <c r="H34" s="65">
        <v>3132.7530000000002</v>
      </c>
      <c r="I34" s="65">
        <v>3041.4409999999998</v>
      </c>
      <c r="J34" s="65">
        <v>3291.0259999999998</v>
      </c>
      <c r="K34" s="65">
        <v>24433.785</v>
      </c>
      <c r="L34" s="65">
        <v>0</v>
      </c>
      <c r="M34" s="65">
        <v>0</v>
      </c>
      <c r="N34" s="65">
        <v>13</v>
      </c>
      <c r="O34" s="65">
        <v>13</v>
      </c>
      <c r="P34" s="21"/>
      <c r="Q34" s="21"/>
      <c r="R34" s="21"/>
      <c r="S34" s="21"/>
      <c r="T34" s="23"/>
      <c r="U34" s="23"/>
      <c r="V34" s="21"/>
      <c r="W34" s="21"/>
      <c r="X34" s="23"/>
      <c r="Y34" s="23"/>
    </row>
    <row r="35" spans="1:25" ht="16" customHeight="1">
      <c r="A35" s="104"/>
      <c r="B35" s="61"/>
      <c r="C35" s="54" t="s">
        <v>67</v>
      </c>
      <c r="D35" s="54"/>
      <c r="E35" s="64"/>
      <c r="F35" s="65">
        <v>1083</v>
      </c>
      <c r="G35" s="65">
        <v>1069</v>
      </c>
      <c r="H35" s="65">
        <v>364.74400000000003</v>
      </c>
      <c r="I35" s="65">
        <v>530.65599999999995</v>
      </c>
      <c r="J35" s="67">
        <v>2774.808</v>
      </c>
      <c r="K35" s="67">
        <v>2699.8989999999999</v>
      </c>
      <c r="L35" s="65">
        <v>0</v>
      </c>
      <c r="M35" s="65">
        <v>0</v>
      </c>
      <c r="N35" s="65">
        <v>43</v>
      </c>
      <c r="O35" s="65">
        <v>63</v>
      </c>
      <c r="P35" s="21"/>
      <c r="Q35" s="21"/>
      <c r="R35" s="21"/>
      <c r="S35" s="21"/>
      <c r="T35" s="23"/>
      <c r="U35" s="23"/>
      <c r="V35" s="21"/>
      <c r="W35" s="21"/>
      <c r="X35" s="23"/>
      <c r="Y35" s="23"/>
    </row>
    <row r="36" spans="1:25" ht="16" customHeight="1">
      <c r="A36" s="104"/>
      <c r="B36" s="60" t="s">
        <v>48</v>
      </c>
      <c r="C36" s="54"/>
      <c r="D36" s="54"/>
      <c r="E36" s="64" t="s">
        <v>37</v>
      </c>
      <c r="F36" s="65">
        <v>2949</v>
      </c>
      <c r="G36" s="65">
        <v>2718</v>
      </c>
      <c r="H36" s="65">
        <v>1833.65</v>
      </c>
      <c r="I36" s="65">
        <v>1573.347</v>
      </c>
      <c r="J36" s="65">
        <v>55.247</v>
      </c>
      <c r="K36" s="65">
        <v>10068.048000000001</v>
      </c>
      <c r="L36" s="65">
        <v>0</v>
      </c>
      <c r="M36" s="65">
        <v>0</v>
      </c>
      <c r="N36" s="65">
        <v>56</v>
      </c>
      <c r="O36" s="65">
        <v>76</v>
      </c>
      <c r="P36" s="21"/>
      <c r="Q36" s="21"/>
      <c r="R36" s="21"/>
      <c r="S36" s="21"/>
      <c r="T36" s="21"/>
      <c r="U36" s="21"/>
      <c r="V36" s="21"/>
      <c r="W36" s="21"/>
      <c r="X36" s="23"/>
      <c r="Y36" s="23"/>
    </row>
    <row r="37" spans="1:25" ht="16" customHeight="1">
      <c r="A37" s="104"/>
      <c r="B37" s="62"/>
      <c r="C37" s="54" t="s">
        <v>68</v>
      </c>
      <c r="D37" s="54"/>
      <c r="E37" s="64"/>
      <c r="F37" s="65">
        <v>2683</v>
      </c>
      <c r="G37" s="65">
        <v>2378</v>
      </c>
      <c r="H37" s="65">
        <v>1700.704</v>
      </c>
      <c r="I37" s="65">
        <v>1433.366</v>
      </c>
      <c r="J37" s="65">
        <v>39.591000000000001</v>
      </c>
      <c r="K37" s="65">
        <v>56.246000000000002</v>
      </c>
      <c r="L37" s="65">
        <v>0</v>
      </c>
      <c r="M37" s="65">
        <v>0</v>
      </c>
      <c r="N37" s="65">
        <v>48</v>
      </c>
      <c r="O37" s="65">
        <v>66</v>
      </c>
      <c r="P37" s="21"/>
      <c r="Q37" s="21"/>
      <c r="R37" s="21"/>
      <c r="S37" s="21"/>
      <c r="T37" s="21"/>
      <c r="U37" s="21"/>
      <c r="V37" s="21"/>
      <c r="W37" s="21"/>
      <c r="X37" s="23"/>
      <c r="Y37" s="23"/>
    </row>
    <row r="38" spans="1:25" ht="16" customHeight="1">
      <c r="A38" s="104"/>
      <c r="B38" s="61"/>
      <c r="C38" s="54" t="s">
        <v>69</v>
      </c>
      <c r="D38" s="54"/>
      <c r="E38" s="64"/>
      <c r="F38" s="65">
        <v>266</v>
      </c>
      <c r="G38" s="65">
        <v>340</v>
      </c>
      <c r="H38" s="65">
        <v>132.86699999999999</v>
      </c>
      <c r="I38" s="65">
        <v>139.87299999999999</v>
      </c>
      <c r="J38" s="65">
        <v>15.656000000000001</v>
      </c>
      <c r="K38" s="67">
        <v>10011.802</v>
      </c>
      <c r="L38" s="65">
        <v>0</v>
      </c>
      <c r="M38" s="65">
        <v>0</v>
      </c>
      <c r="N38" s="65">
        <v>8</v>
      </c>
      <c r="O38" s="65">
        <v>10</v>
      </c>
      <c r="P38" s="21"/>
      <c r="Q38" s="21"/>
      <c r="R38" s="23"/>
      <c r="S38" s="23"/>
      <c r="T38" s="21"/>
      <c r="U38" s="21"/>
      <c r="V38" s="21"/>
      <c r="W38" s="21"/>
      <c r="X38" s="23"/>
      <c r="Y38" s="23"/>
    </row>
    <row r="39" spans="1:25" ht="16" customHeight="1">
      <c r="A39" s="104"/>
      <c r="B39" s="29" t="s">
        <v>70</v>
      </c>
      <c r="C39" s="29"/>
      <c r="D39" s="29"/>
      <c r="E39" s="64" t="s">
        <v>159</v>
      </c>
      <c r="F39" s="65">
        <f t="shared" ref="F39:O39" si="4">F32-F36</f>
        <v>531</v>
      </c>
      <c r="G39" s="65">
        <f t="shared" si="4"/>
        <v>831</v>
      </c>
      <c r="H39" s="65">
        <f t="shared" si="4"/>
        <v>1663.8469999999998</v>
      </c>
      <c r="I39" s="65">
        <f t="shared" si="4"/>
        <v>1998.7500000000002</v>
      </c>
      <c r="J39" s="65">
        <f t="shared" si="4"/>
        <v>6010.5869999999995</v>
      </c>
      <c r="K39" s="65">
        <f t="shared" si="4"/>
        <v>17065.635999999999</v>
      </c>
      <c r="L39" s="65">
        <f t="shared" si="4"/>
        <v>0</v>
      </c>
      <c r="M39" s="65">
        <f t="shared" si="4"/>
        <v>0</v>
      </c>
      <c r="N39" s="65">
        <f t="shared" si="4"/>
        <v>0</v>
      </c>
      <c r="O39" s="65">
        <f t="shared" si="4"/>
        <v>0</v>
      </c>
      <c r="P39" s="21"/>
      <c r="Q39" s="21"/>
      <c r="R39" s="21"/>
      <c r="S39" s="21"/>
      <c r="T39" s="21"/>
      <c r="U39" s="21"/>
      <c r="V39" s="21"/>
      <c r="W39" s="21"/>
      <c r="X39" s="23"/>
      <c r="Y39" s="23"/>
    </row>
    <row r="40" spans="1:25" ht="16" customHeight="1">
      <c r="A40" s="98" t="s">
        <v>86</v>
      </c>
      <c r="B40" s="60" t="s">
        <v>71</v>
      </c>
      <c r="C40" s="54"/>
      <c r="D40" s="54"/>
      <c r="E40" s="64" t="s">
        <v>39</v>
      </c>
      <c r="F40" s="65">
        <v>3247</v>
      </c>
      <c r="G40" s="65">
        <v>2428</v>
      </c>
      <c r="H40" s="65">
        <v>1195.4659999999999</v>
      </c>
      <c r="I40" s="65">
        <v>1530.9860000000001</v>
      </c>
      <c r="J40" s="65">
        <v>3995.7629999999999</v>
      </c>
      <c r="K40" s="65">
        <v>2964.857</v>
      </c>
      <c r="L40" s="65">
        <v>245</v>
      </c>
      <c r="M40" s="65">
        <v>56</v>
      </c>
      <c r="N40" s="65">
        <v>155</v>
      </c>
      <c r="O40" s="65">
        <v>146</v>
      </c>
      <c r="P40" s="21"/>
      <c r="Q40" s="21"/>
      <c r="R40" s="21"/>
      <c r="S40" s="21"/>
      <c r="T40" s="23"/>
      <c r="U40" s="23"/>
      <c r="V40" s="23"/>
      <c r="W40" s="23"/>
      <c r="X40" s="21"/>
      <c r="Y40" s="21"/>
    </row>
    <row r="41" spans="1:25" ht="16" customHeight="1">
      <c r="A41" s="99"/>
      <c r="B41" s="61"/>
      <c r="C41" s="54" t="s">
        <v>72</v>
      </c>
      <c r="D41" s="54"/>
      <c r="E41" s="64"/>
      <c r="F41" s="67">
        <v>1351</v>
      </c>
      <c r="G41" s="67">
        <v>1472</v>
      </c>
      <c r="H41" s="67">
        <v>300</v>
      </c>
      <c r="I41" s="67">
        <v>802</v>
      </c>
      <c r="J41" s="65">
        <v>3950</v>
      </c>
      <c r="K41" s="65">
        <v>2896</v>
      </c>
      <c r="L41" s="65">
        <v>105</v>
      </c>
      <c r="M41" s="65">
        <v>8</v>
      </c>
      <c r="N41" s="65">
        <v>19</v>
      </c>
      <c r="O41" s="65">
        <v>7</v>
      </c>
      <c r="P41" s="23"/>
      <c r="Q41" s="23"/>
      <c r="R41" s="23"/>
      <c r="S41" s="23"/>
      <c r="T41" s="23"/>
      <c r="U41" s="23"/>
      <c r="V41" s="23"/>
      <c r="W41" s="23"/>
      <c r="X41" s="21"/>
      <c r="Y41" s="21"/>
    </row>
    <row r="42" spans="1:25" ht="16" customHeight="1">
      <c r="A42" s="99"/>
      <c r="B42" s="60" t="s">
        <v>59</v>
      </c>
      <c r="C42" s="54"/>
      <c r="D42" s="54"/>
      <c r="E42" s="64" t="s">
        <v>40</v>
      </c>
      <c r="F42" s="65">
        <v>3731</v>
      </c>
      <c r="G42" s="65">
        <v>3214</v>
      </c>
      <c r="H42" s="65">
        <v>2862.8429999999998</v>
      </c>
      <c r="I42" s="65">
        <v>3529.7359999999999</v>
      </c>
      <c r="J42" s="65">
        <v>7025.5609999999997</v>
      </c>
      <c r="K42" s="65">
        <v>9849.6589999999997</v>
      </c>
      <c r="L42" s="65">
        <v>170</v>
      </c>
      <c r="M42" s="65">
        <v>31</v>
      </c>
      <c r="N42" s="65">
        <v>155</v>
      </c>
      <c r="O42" s="65">
        <v>146</v>
      </c>
      <c r="P42" s="21"/>
      <c r="Q42" s="21"/>
      <c r="R42" s="21"/>
      <c r="S42" s="21"/>
      <c r="T42" s="23"/>
      <c r="U42" s="23"/>
      <c r="V42" s="21"/>
      <c r="W42" s="21"/>
      <c r="X42" s="21"/>
      <c r="Y42" s="21"/>
    </row>
    <row r="43" spans="1:25" ht="16" customHeight="1">
      <c r="A43" s="99"/>
      <c r="B43" s="61"/>
      <c r="C43" s="54" t="s">
        <v>73</v>
      </c>
      <c r="D43" s="54"/>
      <c r="E43" s="64"/>
      <c r="F43" s="65">
        <v>1833</v>
      </c>
      <c r="G43" s="65">
        <v>1912</v>
      </c>
      <c r="H43" s="65">
        <v>2031.0840000000001</v>
      </c>
      <c r="I43" s="65">
        <v>2631.1930000000002</v>
      </c>
      <c r="J43" s="67">
        <v>2776</v>
      </c>
      <c r="K43" s="67">
        <v>6598</v>
      </c>
      <c r="L43" s="65">
        <v>0</v>
      </c>
      <c r="M43" s="65">
        <v>0</v>
      </c>
      <c r="N43" s="65">
        <v>142</v>
      </c>
      <c r="O43" s="65">
        <v>138</v>
      </c>
      <c r="P43" s="21"/>
      <c r="Q43" s="21"/>
      <c r="R43" s="23"/>
      <c r="S43" s="21"/>
      <c r="T43" s="23"/>
      <c r="U43" s="23"/>
      <c r="V43" s="21"/>
      <c r="W43" s="21"/>
      <c r="X43" s="23"/>
      <c r="Y43" s="23"/>
    </row>
    <row r="44" spans="1:25" ht="16" customHeight="1">
      <c r="A44" s="99"/>
      <c r="B44" s="54" t="s">
        <v>70</v>
      </c>
      <c r="C44" s="54"/>
      <c r="D44" s="54"/>
      <c r="E44" s="64" t="s">
        <v>160</v>
      </c>
      <c r="F44" s="67">
        <f t="shared" ref="F44:O44" si="5">F40-F42</f>
        <v>-484</v>
      </c>
      <c r="G44" s="67">
        <f t="shared" si="5"/>
        <v>-786</v>
      </c>
      <c r="H44" s="67">
        <f t="shared" si="5"/>
        <v>-1667.377</v>
      </c>
      <c r="I44" s="67">
        <f t="shared" si="5"/>
        <v>-1998.7499999999998</v>
      </c>
      <c r="J44" s="67">
        <f t="shared" si="5"/>
        <v>-3029.7979999999998</v>
      </c>
      <c r="K44" s="67">
        <f t="shared" si="5"/>
        <v>-6884.8019999999997</v>
      </c>
      <c r="L44" s="67">
        <f t="shared" si="5"/>
        <v>75</v>
      </c>
      <c r="M44" s="67">
        <f t="shared" si="5"/>
        <v>25</v>
      </c>
      <c r="N44" s="67">
        <f t="shared" si="5"/>
        <v>0</v>
      </c>
      <c r="O44" s="67">
        <f t="shared" si="5"/>
        <v>0</v>
      </c>
      <c r="P44" s="23"/>
      <c r="Q44" s="23"/>
      <c r="R44" s="21"/>
      <c r="S44" s="21"/>
      <c r="T44" s="23"/>
      <c r="U44" s="23"/>
      <c r="V44" s="21"/>
      <c r="W44" s="21"/>
      <c r="X44" s="21"/>
      <c r="Y44" s="21"/>
    </row>
    <row r="45" spans="1:25" ht="16" customHeight="1">
      <c r="A45" s="98" t="s">
        <v>78</v>
      </c>
      <c r="B45" s="29" t="s">
        <v>74</v>
      </c>
      <c r="C45" s="29"/>
      <c r="D45" s="29"/>
      <c r="E45" s="64" t="s">
        <v>161</v>
      </c>
      <c r="F45" s="65">
        <f t="shared" ref="F45:O45" si="6">F39+F44</f>
        <v>47</v>
      </c>
      <c r="G45" s="65">
        <f t="shared" si="6"/>
        <v>45</v>
      </c>
      <c r="H45" s="65">
        <f t="shared" si="6"/>
        <v>-3.5300000000002001</v>
      </c>
      <c r="I45" s="65">
        <f t="shared" si="6"/>
        <v>0</v>
      </c>
      <c r="J45" s="65">
        <f t="shared" si="6"/>
        <v>2980.7889999999998</v>
      </c>
      <c r="K45" s="65">
        <f t="shared" si="6"/>
        <v>10180.833999999999</v>
      </c>
      <c r="L45" s="65">
        <f t="shared" si="6"/>
        <v>75</v>
      </c>
      <c r="M45" s="65">
        <f t="shared" si="6"/>
        <v>25</v>
      </c>
      <c r="N45" s="65">
        <f t="shared" si="6"/>
        <v>0</v>
      </c>
      <c r="O45" s="65">
        <f t="shared" si="6"/>
        <v>0</v>
      </c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6" customHeight="1">
      <c r="A46" s="99"/>
      <c r="B46" s="54" t="s">
        <v>75</v>
      </c>
      <c r="C46" s="54"/>
      <c r="D46" s="54"/>
      <c r="E46" s="54"/>
      <c r="F46" s="67">
        <v>47</v>
      </c>
      <c r="G46" s="67">
        <v>0</v>
      </c>
      <c r="H46" s="67">
        <v>0</v>
      </c>
      <c r="I46" s="67">
        <v>0</v>
      </c>
      <c r="J46" s="67">
        <v>1901.9960000000001</v>
      </c>
      <c r="K46" s="67">
        <v>9364.1579999999994</v>
      </c>
      <c r="L46" s="65">
        <v>0</v>
      </c>
      <c r="M46" s="65">
        <v>0</v>
      </c>
      <c r="N46" s="67">
        <v>0</v>
      </c>
      <c r="O46" s="67">
        <v>0</v>
      </c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16" customHeight="1">
      <c r="A47" s="99"/>
      <c r="B47" s="54" t="s">
        <v>76</v>
      </c>
      <c r="C47" s="54"/>
      <c r="D47" s="54"/>
      <c r="E47" s="54"/>
      <c r="F47" s="65">
        <v>1</v>
      </c>
      <c r="G47" s="65">
        <v>1</v>
      </c>
      <c r="H47" s="65">
        <v>0</v>
      </c>
      <c r="I47" s="65">
        <v>0</v>
      </c>
      <c r="J47" s="65">
        <v>1178.326</v>
      </c>
      <c r="K47" s="65">
        <v>824.66899999999998</v>
      </c>
      <c r="L47" s="65">
        <v>75</v>
      </c>
      <c r="M47" s="65">
        <v>25</v>
      </c>
      <c r="N47" s="65">
        <v>0</v>
      </c>
      <c r="O47" s="65">
        <v>0</v>
      </c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6" customHeight="1">
      <c r="A48" s="99"/>
      <c r="B48" s="54" t="s">
        <v>77</v>
      </c>
      <c r="C48" s="54"/>
      <c r="D48" s="54"/>
      <c r="E48" s="54"/>
      <c r="F48" s="65">
        <v>0</v>
      </c>
      <c r="G48" s="65">
        <v>0</v>
      </c>
      <c r="H48" s="65">
        <v>0</v>
      </c>
      <c r="I48" s="65">
        <v>0</v>
      </c>
      <c r="J48" s="65">
        <v>1178.326</v>
      </c>
      <c r="K48" s="65">
        <v>824.66899999999998</v>
      </c>
      <c r="L48" s="65">
        <v>0</v>
      </c>
      <c r="M48" s="65">
        <v>0</v>
      </c>
      <c r="N48" s="65">
        <v>0</v>
      </c>
      <c r="O48" s="65">
        <v>0</v>
      </c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15" ht="16" customHeight="1">
      <c r="A49" s="11" t="s">
        <v>162</v>
      </c>
      <c r="O49" s="4"/>
    </row>
    <row r="50" spans="1:15" ht="16" customHeight="1">
      <c r="A50" s="11"/>
    </row>
  </sheetData>
  <mergeCells count="28">
    <mergeCell ref="O25:O26"/>
    <mergeCell ref="A30:E31"/>
    <mergeCell ref="F30:G30"/>
    <mergeCell ref="H30:I30"/>
    <mergeCell ref="J30:K30"/>
    <mergeCell ref="L30:M30"/>
    <mergeCell ref="N30:O30"/>
    <mergeCell ref="F6:G6"/>
    <mergeCell ref="H6:I6"/>
    <mergeCell ref="A32:A39"/>
    <mergeCell ref="A40:A44"/>
    <mergeCell ref="A45:A48"/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</mergeCells>
  <phoneticPr fontId="15"/>
  <printOptions horizontalCentered="1" gridLinesSet="0"/>
  <pageMargins left="0.78740157480314965" right="0.35433070866141736" top="0.27559055118110237" bottom="0.23622047244094491" header="0.19685039370078741" footer="0.19685039370078741"/>
  <pageSetup paperSize="9" scale="67" firstPageNumber="3" orientation="landscape" useFirstPageNumber="1" r:id="rId1"/>
  <headerFooter alignWithMargins="0">
    <oddHeader>&amp;R&amp;"明朝,斜体"&amp;9指定都市－4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79CFA-AD8E-4E85-9117-D700D1176E72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 activeCell="F49" sqref="F49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17" t="s">
        <v>0</v>
      </c>
      <c r="B1" s="13"/>
      <c r="C1" s="13"/>
      <c r="D1" s="89" t="s">
        <v>259</v>
      </c>
      <c r="E1" s="14"/>
      <c r="F1" s="14"/>
      <c r="G1" s="14"/>
    </row>
    <row r="2" spans="1:25" ht="15" customHeight="1"/>
    <row r="3" spans="1:25" ht="15" customHeight="1">
      <c r="A3" s="15" t="s">
        <v>147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6" customHeight="1">
      <c r="A5" s="12" t="s">
        <v>240</v>
      </c>
      <c r="B5" s="12"/>
      <c r="C5" s="12"/>
      <c r="D5" s="12"/>
      <c r="K5" s="16"/>
      <c r="O5" s="16" t="s">
        <v>43</v>
      </c>
    </row>
    <row r="6" spans="1:25" ht="16" customHeight="1">
      <c r="A6" s="101" t="s">
        <v>44</v>
      </c>
      <c r="B6" s="100"/>
      <c r="C6" s="100"/>
      <c r="D6" s="100"/>
      <c r="E6" s="100"/>
      <c r="F6" s="111"/>
      <c r="G6" s="105"/>
      <c r="H6" s="108"/>
      <c r="I6" s="105"/>
      <c r="J6" s="108"/>
      <c r="K6" s="105"/>
      <c r="L6" s="108"/>
      <c r="M6" s="105"/>
      <c r="N6" s="105"/>
      <c r="O6" s="105"/>
    </row>
    <row r="7" spans="1:25" ht="16" customHeight="1">
      <c r="A7" s="100"/>
      <c r="B7" s="100"/>
      <c r="C7" s="100"/>
      <c r="D7" s="100"/>
      <c r="E7" s="100"/>
      <c r="F7" s="52" t="s">
        <v>237</v>
      </c>
      <c r="G7" s="52" t="s">
        <v>238</v>
      </c>
      <c r="H7" s="52" t="s">
        <v>237</v>
      </c>
      <c r="I7" s="52" t="s">
        <v>238</v>
      </c>
      <c r="J7" s="52" t="s">
        <v>237</v>
      </c>
      <c r="K7" s="52" t="s">
        <v>238</v>
      </c>
      <c r="L7" s="52" t="s">
        <v>237</v>
      </c>
      <c r="M7" s="52" t="s">
        <v>238</v>
      </c>
      <c r="N7" s="52" t="s">
        <v>237</v>
      </c>
      <c r="O7" s="52" t="s">
        <v>238</v>
      </c>
    </row>
    <row r="8" spans="1:25" ht="16" customHeight="1">
      <c r="A8" s="98" t="s">
        <v>83</v>
      </c>
      <c r="B8" s="60" t="s">
        <v>45</v>
      </c>
      <c r="C8" s="54"/>
      <c r="D8" s="54"/>
      <c r="E8" s="64" t="s">
        <v>36</v>
      </c>
      <c r="F8" s="65"/>
      <c r="G8" s="65"/>
      <c r="H8" s="65"/>
      <c r="I8" s="65"/>
      <c r="J8" s="65"/>
      <c r="K8" s="65"/>
      <c r="L8" s="65"/>
      <c r="M8" s="65"/>
      <c r="N8" s="65"/>
      <c r="O8" s="65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" customHeight="1">
      <c r="A9" s="98"/>
      <c r="B9" s="62"/>
      <c r="C9" s="54" t="s">
        <v>46</v>
      </c>
      <c r="D9" s="54"/>
      <c r="E9" s="64" t="s">
        <v>37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" customHeight="1">
      <c r="A10" s="98"/>
      <c r="B10" s="61"/>
      <c r="C10" s="54" t="s">
        <v>47</v>
      </c>
      <c r="D10" s="54"/>
      <c r="E10" s="64" t="s">
        <v>38</v>
      </c>
      <c r="F10" s="65"/>
      <c r="G10" s="65"/>
      <c r="H10" s="65"/>
      <c r="I10" s="65"/>
      <c r="J10" s="66"/>
      <c r="K10" s="66"/>
      <c r="L10" s="65"/>
      <c r="M10" s="65"/>
      <c r="N10" s="65"/>
      <c r="O10" s="65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6" customHeight="1">
      <c r="A11" s="98"/>
      <c r="B11" s="60" t="s">
        <v>48</v>
      </c>
      <c r="C11" s="54"/>
      <c r="D11" s="54"/>
      <c r="E11" s="64" t="s">
        <v>39</v>
      </c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6" customHeight="1">
      <c r="A12" s="98"/>
      <c r="B12" s="62"/>
      <c r="C12" s="54" t="s">
        <v>49</v>
      </c>
      <c r="D12" s="54"/>
      <c r="E12" s="64" t="s">
        <v>40</v>
      </c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6" customHeight="1">
      <c r="A13" s="98"/>
      <c r="B13" s="61"/>
      <c r="C13" s="54" t="s">
        <v>50</v>
      </c>
      <c r="D13" s="54"/>
      <c r="E13" s="64" t="s">
        <v>41</v>
      </c>
      <c r="F13" s="65"/>
      <c r="G13" s="65"/>
      <c r="H13" s="66"/>
      <c r="I13" s="66"/>
      <c r="J13" s="66"/>
      <c r="K13" s="66"/>
      <c r="L13" s="65"/>
      <c r="M13" s="65"/>
      <c r="N13" s="65"/>
      <c r="O13" s="65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6" customHeight="1">
      <c r="A14" s="98"/>
      <c r="B14" s="54" t="s">
        <v>51</v>
      </c>
      <c r="C14" s="54"/>
      <c r="D14" s="54"/>
      <c r="E14" s="64" t="s">
        <v>87</v>
      </c>
      <c r="F14" s="65">
        <f>F9-F12</f>
        <v>0</v>
      </c>
      <c r="G14" s="65">
        <f t="shared" ref="F14:O15" si="0">G9-G12</f>
        <v>0</v>
      </c>
      <c r="H14" s="65">
        <f t="shared" si="0"/>
        <v>0</v>
      </c>
      <c r="I14" s="65">
        <f t="shared" si="0"/>
        <v>0</v>
      </c>
      <c r="J14" s="65">
        <f t="shared" si="0"/>
        <v>0</v>
      </c>
      <c r="K14" s="65">
        <f t="shared" si="0"/>
        <v>0</v>
      </c>
      <c r="L14" s="65">
        <f t="shared" si="0"/>
        <v>0</v>
      </c>
      <c r="M14" s="65">
        <f t="shared" si="0"/>
        <v>0</v>
      </c>
      <c r="N14" s="65">
        <f t="shared" si="0"/>
        <v>0</v>
      </c>
      <c r="O14" s="65">
        <f t="shared" si="0"/>
        <v>0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6" customHeight="1">
      <c r="A15" s="98"/>
      <c r="B15" s="54" t="s">
        <v>52</v>
      </c>
      <c r="C15" s="54"/>
      <c r="D15" s="54"/>
      <c r="E15" s="64" t="s">
        <v>88</v>
      </c>
      <c r="F15" s="65">
        <f t="shared" si="0"/>
        <v>0</v>
      </c>
      <c r="G15" s="65">
        <f t="shared" si="0"/>
        <v>0</v>
      </c>
      <c r="H15" s="65">
        <f t="shared" si="0"/>
        <v>0</v>
      </c>
      <c r="I15" s="65">
        <f t="shared" si="0"/>
        <v>0</v>
      </c>
      <c r="J15" s="65">
        <f t="shared" si="0"/>
        <v>0</v>
      </c>
      <c r="K15" s="65">
        <f t="shared" si="0"/>
        <v>0</v>
      </c>
      <c r="L15" s="65">
        <f t="shared" si="0"/>
        <v>0</v>
      </c>
      <c r="M15" s="65">
        <f t="shared" si="0"/>
        <v>0</v>
      </c>
      <c r="N15" s="65">
        <f t="shared" si="0"/>
        <v>0</v>
      </c>
      <c r="O15" s="65">
        <f t="shared" si="0"/>
        <v>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6" customHeight="1">
      <c r="A16" s="98"/>
      <c r="B16" s="54" t="s">
        <v>53</v>
      </c>
      <c r="C16" s="54"/>
      <c r="D16" s="54"/>
      <c r="E16" s="64" t="s">
        <v>89</v>
      </c>
      <c r="F16" s="65">
        <f t="shared" ref="F16:O16" si="1">F8-F11</f>
        <v>0</v>
      </c>
      <c r="G16" s="65">
        <f t="shared" si="1"/>
        <v>0</v>
      </c>
      <c r="H16" s="65">
        <f t="shared" si="1"/>
        <v>0</v>
      </c>
      <c r="I16" s="65">
        <f t="shared" si="1"/>
        <v>0</v>
      </c>
      <c r="J16" s="65">
        <f t="shared" si="1"/>
        <v>0</v>
      </c>
      <c r="K16" s="65">
        <f t="shared" si="1"/>
        <v>0</v>
      </c>
      <c r="L16" s="65">
        <f t="shared" si="1"/>
        <v>0</v>
      </c>
      <c r="M16" s="65">
        <f t="shared" si="1"/>
        <v>0</v>
      </c>
      <c r="N16" s="65">
        <f t="shared" si="1"/>
        <v>0</v>
      </c>
      <c r="O16" s="65">
        <f t="shared" si="1"/>
        <v>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6" customHeight="1">
      <c r="A17" s="98"/>
      <c r="B17" s="54" t="s">
        <v>54</v>
      </c>
      <c r="C17" s="54"/>
      <c r="D17" s="54"/>
      <c r="E17" s="52"/>
      <c r="F17" s="66"/>
      <c r="G17" s="66"/>
      <c r="H17" s="66"/>
      <c r="I17" s="66"/>
      <c r="J17" s="65"/>
      <c r="K17" s="65"/>
      <c r="L17" s="65"/>
      <c r="M17" s="65"/>
      <c r="N17" s="66"/>
      <c r="O17" s="67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6" customHeight="1">
      <c r="A18" s="98"/>
      <c r="B18" s="54" t="s">
        <v>55</v>
      </c>
      <c r="C18" s="54"/>
      <c r="D18" s="54"/>
      <c r="E18" s="52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6" customHeight="1">
      <c r="A19" s="98" t="s">
        <v>84</v>
      </c>
      <c r="B19" s="60" t="s">
        <v>56</v>
      </c>
      <c r="C19" s="54"/>
      <c r="D19" s="54"/>
      <c r="E19" s="64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6" customHeight="1">
      <c r="A20" s="98"/>
      <c r="B20" s="61"/>
      <c r="C20" s="54" t="s">
        <v>57</v>
      </c>
      <c r="D20" s="54"/>
      <c r="E20" s="64"/>
      <c r="F20" s="65"/>
      <c r="G20" s="65"/>
      <c r="H20" s="65"/>
      <c r="I20" s="65"/>
      <c r="J20" s="65"/>
      <c r="K20" s="66"/>
      <c r="L20" s="65"/>
      <c r="M20" s="65"/>
      <c r="N20" s="65"/>
      <c r="O20" s="65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6" customHeight="1">
      <c r="A21" s="98"/>
      <c r="B21" s="54" t="s">
        <v>58</v>
      </c>
      <c r="C21" s="54"/>
      <c r="D21" s="54"/>
      <c r="E21" s="64" t="s">
        <v>90</v>
      </c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6" customHeight="1">
      <c r="A22" s="98"/>
      <c r="B22" s="60" t="s">
        <v>59</v>
      </c>
      <c r="C22" s="54"/>
      <c r="D22" s="54"/>
      <c r="E22" s="64" t="s">
        <v>91</v>
      </c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6" customHeight="1">
      <c r="A23" s="98"/>
      <c r="B23" s="61" t="s">
        <v>60</v>
      </c>
      <c r="C23" s="54" t="s">
        <v>61</v>
      </c>
      <c r="D23" s="54"/>
      <c r="E23" s="64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6" customHeight="1">
      <c r="A24" s="98"/>
      <c r="B24" s="54" t="s">
        <v>92</v>
      </c>
      <c r="C24" s="54"/>
      <c r="D24" s="54"/>
      <c r="E24" s="64" t="s">
        <v>93</v>
      </c>
      <c r="F24" s="65">
        <f>F21-F22</f>
        <v>0</v>
      </c>
      <c r="G24" s="65">
        <f t="shared" ref="G24:O24" si="2">G21-G22</f>
        <v>0</v>
      </c>
      <c r="H24" s="65">
        <f t="shared" si="2"/>
        <v>0</v>
      </c>
      <c r="I24" s="65">
        <f t="shared" si="2"/>
        <v>0</v>
      </c>
      <c r="J24" s="65">
        <f t="shared" si="2"/>
        <v>0</v>
      </c>
      <c r="K24" s="65">
        <f t="shared" si="2"/>
        <v>0</v>
      </c>
      <c r="L24" s="65">
        <f t="shared" si="2"/>
        <v>0</v>
      </c>
      <c r="M24" s="65">
        <f t="shared" si="2"/>
        <v>0</v>
      </c>
      <c r="N24" s="65">
        <f t="shared" si="2"/>
        <v>0</v>
      </c>
      <c r="O24" s="65">
        <f t="shared" si="2"/>
        <v>0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6" customHeight="1">
      <c r="A25" s="98"/>
      <c r="B25" s="60" t="s">
        <v>62</v>
      </c>
      <c r="C25" s="60"/>
      <c r="D25" s="60"/>
      <c r="E25" s="102" t="s">
        <v>94</v>
      </c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6" customHeight="1">
      <c r="A26" s="98"/>
      <c r="B26" s="81" t="s">
        <v>63</v>
      </c>
      <c r="C26" s="81"/>
      <c r="D26" s="81"/>
      <c r="E26" s="103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6" customHeight="1">
      <c r="A27" s="98"/>
      <c r="B27" s="54" t="s">
        <v>95</v>
      </c>
      <c r="C27" s="54"/>
      <c r="D27" s="54"/>
      <c r="E27" s="64" t="s">
        <v>96</v>
      </c>
      <c r="F27" s="65">
        <f t="shared" ref="F27:O27" si="3">F24+F25</f>
        <v>0</v>
      </c>
      <c r="G27" s="65">
        <f t="shared" si="3"/>
        <v>0</v>
      </c>
      <c r="H27" s="65">
        <f t="shared" si="3"/>
        <v>0</v>
      </c>
      <c r="I27" s="65">
        <f t="shared" si="3"/>
        <v>0</v>
      </c>
      <c r="J27" s="65">
        <f t="shared" si="3"/>
        <v>0</v>
      </c>
      <c r="K27" s="65">
        <f t="shared" si="3"/>
        <v>0</v>
      </c>
      <c r="L27" s="65">
        <f t="shared" si="3"/>
        <v>0</v>
      </c>
      <c r="M27" s="65">
        <f t="shared" si="3"/>
        <v>0</v>
      </c>
      <c r="N27" s="65">
        <f t="shared" si="3"/>
        <v>0</v>
      </c>
      <c r="O27" s="65">
        <f t="shared" si="3"/>
        <v>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6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100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6" customHeight="1">
      <c r="A30" s="100" t="s">
        <v>64</v>
      </c>
      <c r="B30" s="100"/>
      <c r="C30" s="100"/>
      <c r="D30" s="100"/>
      <c r="E30" s="100"/>
      <c r="F30" s="106" t="s">
        <v>251</v>
      </c>
      <c r="G30" s="106"/>
      <c r="H30" s="107" t="s">
        <v>255</v>
      </c>
      <c r="I30" s="106"/>
      <c r="J30" s="106"/>
      <c r="K30" s="106"/>
      <c r="L30" s="106"/>
      <c r="M30" s="106"/>
      <c r="N30" s="106"/>
      <c r="O30" s="106"/>
      <c r="P30" s="24"/>
      <c r="Q30" s="18"/>
      <c r="R30" s="24"/>
      <c r="S30" s="18"/>
      <c r="T30" s="24"/>
      <c r="U30" s="18"/>
      <c r="V30" s="24"/>
      <c r="W30" s="18"/>
      <c r="X30" s="24"/>
      <c r="Y30" s="18"/>
    </row>
    <row r="31" spans="1:25" ht="16" customHeight="1">
      <c r="A31" s="100"/>
      <c r="B31" s="100"/>
      <c r="C31" s="100"/>
      <c r="D31" s="100"/>
      <c r="E31" s="100"/>
      <c r="F31" s="52" t="s">
        <v>237</v>
      </c>
      <c r="G31" s="52" t="s">
        <v>238</v>
      </c>
      <c r="H31" s="52" t="s">
        <v>237</v>
      </c>
      <c r="I31" s="52" t="s">
        <v>238</v>
      </c>
      <c r="J31" s="52" t="s">
        <v>237</v>
      </c>
      <c r="K31" s="52" t="s">
        <v>238</v>
      </c>
      <c r="L31" s="52" t="s">
        <v>237</v>
      </c>
      <c r="M31" s="52" t="s">
        <v>238</v>
      </c>
      <c r="N31" s="52" t="s">
        <v>237</v>
      </c>
      <c r="O31" s="52" t="s">
        <v>238</v>
      </c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 ht="16" customHeight="1">
      <c r="A32" s="98" t="s">
        <v>85</v>
      </c>
      <c r="B32" s="60" t="s">
        <v>45</v>
      </c>
      <c r="C32" s="54"/>
      <c r="D32" s="54"/>
      <c r="E32" s="64" t="s">
        <v>36</v>
      </c>
      <c r="F32" s="65">
        <v>117</v>
      </c>
      <c r="G32" s="65">
        <v>134</v>
      </c>
      <c r="H32" s="65">
        <v>1210</v>
      </c>
      <c r="I32" s="65">
        <v>1130</v>
      </c>
      <c r="J32" s="65"/>
      <c r="K32" s="65"/>
      <c r="L32" s="65"/>
      <c r="M32" s="65"/>
      <c r="N32" s="65"/>
      <c r="O32" s="65"/>
      <c r="P32" s="21"/>
      <c r="Q32" s="21"/>
      <c r="R32" s="21"/>
      <c r="S32" s="21"/>
      <c r="T32" s="23"/>
      <c r="U32" s="23"/>
      <c r="V32" s="21"/>
      <c r="W32" s="21"/>
      <c r="X32" s="23"/>
      <c r="Y32" s="23"/>
    </row>
    <row r="33" spans="1:25" ht="16" customHeight="1">
      <c r="A33" s="104"/>
      <c r="B33" s="62"/>
      <c r="C33" s="60" t="s">
        <v>65</v>
      </c>
      <c r="D33" s="54"/>
      <c r="E33" s="64"/>
      <c r="F33" s="65">
        <v>17</v>
      </c>
      <c r="G33" s="65">
        <v>18</v>
      </c>
      <c r="H33" s="65">
        <v>341</v>
      </c>
      <c r="I33" s="65">
        <v>316</v>
      </c>
      <c r="J33" s="65"/>
      <c r="K33" s="65"/>
      <c r="L33" s="65"/>
      <c r="M33" s="65"/>
      <c r="N33" s="65"/>
      <c r="O33" s="65"/>
      <c r="P33" s="21"/>
      <c r="Q33" s="21"/>
      <c r="R33" s="21"/>
      <c r="S33" s="21"/>
      <c r="T33" s="23"/>
      <c r="U33" s="23"/>
      <c r="V33" s="21"/>
      <c r="W33" s="21"/>
      <c r="X33" s="23"/>
      <c r="Y33" s="23"/>
    </row>
    <row r="34" spans="1:25" ht="16" customHeight="1">
      <c r="A34" s="104"/>
      <c r="B34" s="62"/>
      <c r="C34" s="61"/>
      <c r="D34" s="54" t="s">
        <v>66</v>
      </c>
      <c r="E34" s="64"/>
      <c r="F34" s="65">
        <v>17</v>
      </c>
      <c r="G34" s="65">
        <v>18</v>
      </c>
      <c r="H34" s="65">
        <v>340</v>
      </c>
      <c r="I34" s="65">
        <v>316</v>
      </c>
      <c r="J34" s="65"/>
      <c r="K34" s="65"/>
      <c r="L34" s="65"/>
      <c r="M34" s="65"/>
      <c r="N34" s="65"/>
      <c r="O34" s="65"/>
      <c r="P34" s="21"/>
      <c r="Q34" s="21"/>
      <c r="R34" s="21"/>
      <c r="S34" s="21"/>
      <c r="T34" s="23"/>
      <c r="U34" s="23"/>
      <c r="V34" s="21"/>
      <c r="W34" s="21"/>
      <c r="X34" s="23"/>
      <c r="Y34" s="23"/>
    </row>
    <row r="35" spans="1:25" ht="16" customHeight="1">
      <c r="A35" s="104"/>
      <c r="B35" s="61"/>
      <c r="C35" s="54" t="s">
        <v>67</v>
      </c>
      <c r="D35" s="54"/>
      <c r="E35" s="64"/>
      <c r="F35" s="65">
        <v>100</v>
      </c>
      <c r="G35" s="65">
        <v>116</v>
      </c>
      <c r="H35" s="65">
        <v>869</v>
      </c>
      <c r="I35" s="65">
        <v>814</v>
      </c>
      <c r="J35" s="67"/>
      <c r="K35" s="67"/>
      <c r="L35" s="65"/>
      <c r="M35" s="65"/>
      <c r="N35" s="65"/>
      <c r="O35" s="65"/>
      <c r="P35" s="21"/>
      <c r="Q35" s="21"/>
      <c r="R35" s="21"/>
      <c r="S35" s="21"/>
      <c r="T35" s="23"/>
      <c r="U35" s="23"/>
      <c r="V35" s="21"/>
      <c r="W35" s="21"/>
      <c r="X35" s="23"/>
      <c r="Y35" s="23"/>
    </row>
    <row r="36" spans="1:25" ht="16" customHeight="1">
      <c r="A36" s="104"/>
      <c r="B36" s="60" t="s">
        <v>48</v>
      </c>
      <c r="C36" s="54"/>
      <c r="D36" s="54"/>
      <c r="E36" s="64" t="s">
        <v>37</v>
      </c>
      <c r="F36" s="65">
        <v>117</v>
      </c>
      <c r="G36" s="65">
        <v>134</v>
      </c>
      <c r="H36" s="65">
        <v>1210</v>
      </c>
      <c r="I36" s="65">
        <v>1130</v>
      </c>
      <c r="J36" s="65"/>
      <c r="K36" s="65"/>
      <c r="L36" s="65"/>
      <c r="M36" s="65"/>
      <c r="N36" s="65"/>
      <c r="O36" s="65"/>
      <c r="P36" s="21"/>
      <c r="Q36" s="21"/>
      <c r="R36" s="21"/>
      <c r="S36" s="21"/>
      <c r="T36" s="21"/>
      <c r="U36" s="21"/>
      <c r="V36" s="21"/>
      <c r="W36" s="21"/>
      <c r="X36" s="23"/>
      <c r="Y36" s="23"/>
    </row>
    <row r="37" spans="1:25" ht="16" customHeight="1">
      <c r="A37" s="104"/>
      <c r="B37" s="62"/>
      <c r="C37" s="54" t="s">
        <v>68</v>
      </c>
      <c r="D37" s="54"/>
      <c r="E37" s="64"/>
      <c r="F37" s="65">
        <v>112</v>
      </c>
      <c r="G37" s="65">
        <v>128</v>
      </c>
      <c r="H37" s="65">
        <v>1188</v>
      </c>
      <c r="I37" s="65">
        <v>1110</v>
      </c>
      <c r="J37" s="65"/>
      <c r="K37" s="65"/>
      <c r="L37" s="65"/>
      <c r="M37" s="65"/>
      <c r="N37" s="65"/>
      <c r="O37" s="65"/>
      <c r="P37" s="21"/>
      <c r="Q37" s="21"/>
      <c r="R37" s="21"/>
      <c r="S37" s="21"/>
      <c r="T37" s="21"/>
      <c r="U37" s="21"/>
      <c r="V37" s="21"/>
      <c r="W37" s="21"/>
      <c r="X37" s="23"/>
      <c r="Y37" s="23"/>
    </row>
    <row r="38" spans="1:25" ht="16" customHeight="1">
      <c r="A38" s="104"/>
      <c r="B38" s="61"/>
      <c r="C38" s="54" t="s">
        <v>69</v>
      </c>
      <c r="D38" s="54"/>
      <c r="E38" s="64"/>
      <c r="F38" s="65">
        <v>5</v>
      </c>
      <c r="G38" s="65">
        <v>6</v>
      </c>
      <c r="H38" s="65">
        <v>21</v>
      </c>
      <c r="I38" s="65">
        <v>20</v>
      </c>
      <c r="J38" s="65"/>
      <c r="K38" s="67"/>
      <c r="L38" s="65"/>
      <c r="M38" s="65"/>
      <c r="N38" s="65"/>
      <c r="O38" s="65"/>
      <c r="P38" s="21"/>
      <c r="Q38" s="21"/>
      <c r="R38" s="23"/>
      <c r="S38" s="23"/>
      <c r="T38" s="21"/>
      <c r="U38" s="21"/>
      <c r="V38" s="21"/>
      <c r="W38" s="21"/>
      <c r="X38" s="23"/>
      <c r="Y38" s="23"/>
    </row>
    <row r="39" spans="1:25" ht="16" customHeight="1">
      <c r="A39" s="104"/>
      <c r="B39" s="29" t="s">
        <v>70</v>
      </c>
      <c r="C39" s="29"/>
      <c r="D39" s="29"/>
      <c r="E39" s="64" t="s">
        <v>97</v>
      </c>
      <c r="F39" s="65">
        <f t="shared" ref="F39:O39" si="4">F32-F36</f>
        <v>0</v>
      </c>
      <c r="G39" s="65">
        <f t="shared" si="4"/>
        <v>0</v>
      </c>
      <c r="H39" s="65">
        <f t="shared" si="4"/>
        <v>0</v>
      </c>
      <c r="I39" s="65">
        <f t="shared" si="4"/>
        <v>0</v>
      </c>
      <c r="J39" s="65">
        <f t="shared" si="4"/>
        <v>0</v>
      </c>
      <c r="K39" s="65">
        <f t="shared" si="4"/>
        <v>0</v>
      </c>
      <c r="L39" s="65">
        <f t="shared" si="4"/>
        <v>0</v>
      </c>
      <c r="M39" s="65">
        <f t="shared" si="4"/>
        <v>0</v>
      </c>
      <c r="N39" s="65">
        <f t="shared" si="4"/>
        <v>0</v>
      </c>
      <c r="O39" s="65">
        <f t="shared" si="4"/>
        <v>0</v>
      </c>
      <c r="P39" s="21"/>
      <c r="Q39" s="21"/>
      <c r="R39" s="21"/>
      <c r="S39" s="21"/>
      <c r="T39" s="21"/>
      <c r="U39" s="21"/>
      <c r="V39" s="21"/>
      <c r="W39" s="21"/>
      <c r="X39" s="23"/>
      <c r="Y39" s="23"/>
    </row>
    <row r="40" spans="1:25" ht="16" customHeight="1">
      <c r="A40" s="98" t="s">
        <v>86</v>
      </c>
      <c r="B40" s="60" t="s">
        <v>71</v>
      </c>
      <c r="C40" s="54"/>
      <c r="D40" s="54"/>
      <c r="E40" s="64" t="s">
        <v>39</v>
      </c>
      <c r="F40" s="65">
        <v>115</v>
      </c>
      <c r="G40" s="65">
        <v>128</v>
      </c>
      <c r="H40" s="65">
        <v>150</v>
      </c>
      <c r="I40" s="65">
        <v>153</v>
      </c>
      <c r="J40" s="65"/>
      <c r="K40" s="65"/>
      <c r="L40" s="65"/>
      <c r="M40" s="65"/>
      <c r="N40" s="65"/>
      <c r="O40" s="65"/>
      <c r="P40" s="21"/>
      <c r="Q40" s="21"/>
      <c r="R40" s="21"/>
      <c r="S40" s="21"/>
      <c r="T40" s="23"/>
      <c r="U40" s="23"/>
      <c r="V40" s="23"/>
      <c r="W40" s="23"/>
      <c r="X40" s="21"/>
      <c r="Y40" s="21"/>
    </row>
    <row r="41" spans="1:25" ht="16" customHeight="1">
      <c r="A41" s="99"/>
      <c r="B41" s="61"/>
      <c r="C41" s="54" t="s">
        <v>72</v>
      </c>
      <c r="D41" s="54"/>
      <c r="E41" s="64"/>
      <c r="F41" s="67">
        <v>22</v>
      </c>
      <c r="G41" s="67">
        <v>6</v>
      </c>
      <c r="H41" s="67">
        <v>0</v>
      </c>
      <c r="I41" s="67">
        <v>0</v>
      </c>
      <c r="J41" s="65"/>
      <c r="K41" s="65"/>
      <c r="L41" s="65"/>
      <c r="M41" s="65"/>
      <c r="N41" s="65"/>
      <c r="O41" s="65"/>
      <c r="P41" s="23"/>
      <c r="Q41" s="23"/>
      <c r="R41" s="23"/>
      <c r="S41" s="23"/>
      <c r="T41" s="23"/>
      <c r="U41" s="23"/>
      <c r="V41" s="23"/>
      <c r="W41" s="23"/>
      <c r="X41" s="21"/>
      <c r="Y41" s="21"/>
    </row>
    <row r="42" spans="1:25" ht="16" customHeight="1">
      <c r="A42" s="99"/>
      <c r="B42" s="60" t="s">
        <v>59</v>
      </c>
      <c r="C42" s="54"/>
      <c r="D42" s="54"/>
      <c r="E42" s="64" t="s">
        <v>40</v>
      </c>
      <c r="F42" s="65">
        <v>115</v>
      </c>
      <c r="G42" s="65">
        <v>128</v>
      </c>
      <c r="H42" s="65">
        <v>150</v>
      </c>
      <c r="I42" s="65">
        <v>153</v>
      </c>
      <c r="J42" s="65"/>
      <c r="K42" s="65"/>
      <c r="L42" s="65"/>
      <c r="M42" s="65"/>
      <c r="N42" s="65"/>
      <c r="O42" s="65"/>
      <c r="P42" s="21"/>
      <c r="Q42" s="21"/>
      <c r="R42" s="21"/>
      <c r="S42" s="21"/>
      <c r="T42" s="23"/>
      <c r="U42" s="23"/>
      <c r="V42" s="21"/>
      <c r="W42" s="21"/>
      <c r="X42" s="21"/>
      <c r="Y42" s="21"/>
    </row>
    <row r="43" spans="1:25" ht="16" customHeight="1">
      <c r="A43" s="99"/>
      <c r="B43" s="61"/>
      <c r="C43" s="54" t="s">
        <v>73</v>
      </c>
      <c r="D43" s="54"/>
      <c r="E43" s="64"/>
      <c r="F43" s="65">
        <v>107</v>
      </c>
      <c r="G43" s="65">
        <v>106</v>
      </c>
      <c r="H43" s="65">
        <v>126</v>
      </c>
      <c r="I43" s="65">
        <v>126</v>
      </c>
      <c r="J43" s="67"/>
      <c r="K43" s="67"/>
      <c r="L43" s="65"/>
      <c r="M43" s="65"/>
      <c r="N43" s="65"/>
      <c r="O43" s="65"/>
      <c r="P43" s="21"/>
      <c r="Q43" s="21"/>
      <c r="R43" s="23"/>
      <c r="S43" s="21"/>
      <c r="T43" s="23"/>
      <c r="U43" s="23"/>
      <c r="V43" s="21"/>
      <c r="W43" s="21"/>
      <c r="X43" s="23"/>
      <c r="Y43" s="23"/>
    </row>
    <row r="44" spans="1:25" ht="16" customHeight="1">
      <c r="A44" s="99"/>
      <c r="B44" s="54" t="s">
        <v>70</v>
      </c>
      <c r="C44" s="54"/>
      <c r="D44" s="54"/>
      <c r="E44" s="64" t="s">
        <v>98</v>
      </c>
      <c r="F44" s="67">
        <f t="shared" ref="F44:O44" si="5">F40-F42</f>
        <v>0</v>
      </c>
      <c r="G44" s="67">
        <f t="shared" si="5"/>
        <v>0</v>
      </c>
      <c r="H44" s="67">
        <f t="shared" si="5"/>
        <v>0</v>
      </c>
      <c r="I44" s="67">
        <f t="shared" si="5"/>
        <v>0</v>
      </c>
      <c r="J44" s="67">
        <f t="shared" si="5"/>
        <v>0</v>
      </c>
      <c r="K44" s="67">
        <f t="shared" si="5"/>
        <v>0</v>
      </c>
      <c r="L44" s="67">
        <f t="shared" si="5"/>
        <v>0</v>
      </c>
      <c r="M44" s="67">
        <f t="shared" si="5"/>
        <v>0</v>
      </c>
      <c r="N44" s="67">
        <f t="shared" si="5"/>
        <v>0</v>
      </c>
      <c r="O44" s="67">
        <f t="shared" si="5"/>
        <v>0</v>
      </c>
      <c r="P44" s="23"/>
      <c r="Q44" s="23"/>
      <c r="R44" s="21"/>
      <c r="S44" s="21"/>
      <c r="T44" s="23"/>
      <c r="U44" s="23"/>
      <c r="V44" s="21"/>
      <c r="W44" s="21"/>
      <c r="X44" s="21"/>
      <c r="Y44" s="21"/>
    </row>
    <row r="45" spans="1:25" ht="16" customHeight="1">
      <c r="A45" s="98" t="s">
        <v>78</v>
      </c>
      <c r="B45" s="29" t="s">
        <v>74</v>
      </c>
      <c r="C45" s="29"/>
      <c r="D45" s="29"/>
      <c r="E45" s="64" t="s">
        <v>99</v>
      </c>
      <c r="F45" s="65">
        <f t="shared" ref="F45:O45" si="6">F39+F44</f>
        <v>0</v>
      </c>
      <c r="G45" s="65">
        <f t="shared" si="6"/>
        <v>0</v>
      </c>
      <c r="H45" s="65">
        <f t="shared" si="6"/>
        <v>0</v>
      </c>
      <c r="I45" s="65">
        <f t="shared" si="6"/>
        <v>0</v>
      </c>
      <c r="J45" s="65">
        <f t="shared" si="6"/>
        <v>0</v>
      </c>
      <c r="K45" s="65">
        <f t="shared" si="6"/>
        <v>0</v>
      </c>
      <c r="L45" s="65">
        <f t="shared" si="6"/>
        <v>0</v>
      </c>
      <c r="M45" s="65">
        <f t="shared" si="6"/>
        <v>0</v>
      </c>
      <c r="N45" s="65">
        <f t="shared" si="6"/>
        <v>0</v>
      </c>
      <c r="O45" s="65">
        <f t="shared" si="6"/>
        <v>0</v>
      </c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6" customHeight="1">
      <c r="A46" s="99"/>
      <c r="B46" s="54" t="s">
        <v>75</v>
      </c>
      <c r="C46" s="54"/>
      <c r="D46" s="54"/>
      <c r="E46" s="54"/>
      <c r="F46" s="67">
        <v>0</v>
      </c>
      <c r="G46" s="67">
        <v>0</v>
      </c>
      <c r="H46" s="67">
        <v>0</v>
      </c>
      <c r="I46" s="67">
        <v>0</v>
      </c>
      <c r="J46" s="67"/>
      <c r="K46" s="67"/>
      <c r="L46" s="65"/>
      <c r="M46" s="65"/>
      <c r="N46" s="67"/>
      <c r="O46" s="67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16" customHeight="1">
      <c r="A47" s="99"/>
      <c r="B47" s="54" t="s">
        <v>76</v>
      </c>
      <c r="C47" s="54"/>
      <c r="D47" s="54"/>
      <c r="E47" s="54"/>
      <c r="F47" s="65">
        <v>0</v>
      </c>
      <c r="G47" s="65">
        <v>0</v>
      </c>
      <c r="H47" s="65">
        <v>0</v>
      </c>
      <c r="I47" s="65">
        <v>0</v>
      </c>
      <c r="J47" s="65"/>
      <c r="K47" s="65"/>
      <c r="L47" s="65"/>
      <c r="M47" s="65"/>
      <c r="N47" s="65"/>
      <c r="O47" s="65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6" customHeight="1">
      <c r="A48" s="99"/>
      <c r="B48" s="54" t="s">
        <v>77</v>
      </c>
      <c r="C48" s="54"/>
      <c r="D48" s="54"/>
      <c r="E48" s="54"/>
      <c r="F48" s="65">
        <v>0</v>
      </c>
      <c r="G48" s="65">
        <v>0</v>
      </c>
      <c r="H48" s="65">
        <v>0</v>
      </c>
      <c r="I48" s="65">
        <v>0</v>
      </c>
      <c r="J48" s="65"/>
      <c r="K48" s="65"/>
      <c r="L48" s="65"/>
      <c r="M48" s="65"/>
      <c r="N48" s="65"/>
      <c r="O48" s="65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15" ht="16" customHeight="1">
      <c r="A49" s="11" t="s">
        <v>82</v>
      </c>
      <c r="O49" s="4"/>
    </row>
    <row r="50" spans="1:15" ht="16" customHeight="1">
      <c r="A50" s="11"/>
    </row>
  </sheetData>
  <mergeCells count="28">
    <mergeCell ref="L6:M6"/>
    <mergeCell ref="N6:O6"/>
    <mergeCell ref="H25:H26"/>
    <mergeCell ref="A6:E7"/>
    <mergeCell ref="F6:G6"/>
    <mergeCell ref="H6:I6"/>
    <mergeCell ref="J6:K6"/>
    <mergeCell ref="A8:A18"/>
    <mergeCell ref="A19:A27"/>
    <mergeCell ref="E25:E26"/>
    <mergeCell ref="F25:F26"/>
    <mergeCell ref="G25:G2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  <mergeCell ref="I25:I26"/>
    <mergeCell ref="J25:J26"/>
    <mergeCell ref="K25:K26"/>
    <mergeCell ref="L25:L26"/>
    <mergeCell ref="M25:M26"/>
    <mergeCell ref="N25:N26"/>
  </mergeCells>
  <phoneticPr fontId="19"/>
  <printOptions horizontalCentered="1" gridLinesSet="0"/>
  <pageMargins left="0.78740157480314965" right="0.35433070866141736" top="0.27559055118110237" bottom="0.23622047244094491" header="0.19685039370078741" footer="0.19685039370078741"/>
  <pageSetup paperSize="9" scale="67" firstPageNumber="3" orientation="landscape" useFirstPageNumber="1" r:id="rId1"/>
  <headerFooter alignWithMargins="0">
    <oddHeader>&amp;R&amp;"明朝,斜体"&amp;9指定都市－4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="85" zoomScaleNormal="100" zoomScaleSheetLayoutView="85" workbookViewId="0">
      <pane xSplit="4" ySplit="7" topLeftCell="E8" activePane="bottomRight" state="frozen"/>
      <selection activeCell="G46" sqref="G46"/>
      <selection pane="topRight" activeCell="G46" sqref="G46"/>
      <selection pane="bottomLeft" activeCell="G46" sqref="G46"/>
      <selection pane="bottomRight" activeCell="S19" sqref="S19"/>
    </sheetView>
  </sheetViews>
  <sheetFormatPr defaultColWidth="9" defaultRowHeight="13"/>
  <cols>
    <col min="1" max="2" width="3.6328125" style="1" customWidth="1"/>
    <col min="3" max="3" width="21.36328125" style="1" customWidth="1"/>
    <col min="4" max="4" width="20" style="1" customWidth="1"/>
    <col min="5" max="14" width="12.6328125" style="1" customWidth="1"/>
    <col min="15" max="16384" width="9" style="1"/>
  </cols>
  <sheetData>
    <row r="1" spans="1:14" ht="34" customHeight="1">
      <c r="A1" s="36" t="s">
        <v>0</v>
      </c>
      <c r="B1" s="36"/>
      <c r="C1" s="91" t="s">
        <v>259</v>
      </c>
      <c r="D1" s="42"/>
    </row>
    <row r="3" spans="1:14" ht="15" customHeight="1">
      <c r="A3" s="15" t="s">
        <v>163</v>
      </c>
      <c r="B3" s="15"/>
      <c r="C3" s="15"/>
      <c r="D3" s="15"/>
      <c r="E3" s="15"/>
      <c r="F3" s="15"/>
      <c r="I3" s="15"/>
      <c r="J3" s="15"/>
    </row>
    <row r="4" spans="1:14" ht="15" customHeight="1">
      <c r="A4" s="15"/>
      <c r="B4" s="15"/>
      <c r="C4" s="15"/>
      <c r="D4" s="15"/>
      <c r="E4" s="15"/>
      <c r="F4" s="15"/>
      <c r="I4" s="15"/>
      <c r="J4" s="15"/>
    </row>
    <row r="5" spans="1:14" ht="15" customHeight="1">
      <c r="A5" s="43"/>
      <c r="B5" s="43" t="s">
        <v>241</v>
      </c>
      <c r="C5" s="43"/>
      <c r="D5" s="43"/>
      <c r="H5" s="16"/>
      <c r="L5" s="16"/>
      <c r="N5" s="16" t="s">
        <v>164</v>
      </c>
    </row>
    <row r="6" spans="1:14" ht="15" customHeight="1">
      <c r="A6" s="44"/>
      <c r="B6" s="45"/>
      <c r="C6" s="45"/>
      <c r="D6" s="87"/>
      <c r="E6" s="112" t="s">
        <v>260</v>
      </c>
      <c r="F6" s="112"/>
      <c r="G6" s="112" t="s">
        <v>264</v>
      </c>
      <c r="H6" s="112"/>
      <c r="I6" s="112" t="s">
        <v>265</v>
      </c>
      <c r="J6" s="112"/>
      <c r="K6" s="112" t="s">
        <v>261</v>
      </c>
      <c r="L6" s="112"/>
      <c r="M6" s="112" t="s">
        <v>262</v>
      </c>
      <c r="N6" s="112"/>
    </row>
    <row r="7" spans="1:14" ht="15" customHeight="1">
      <c r="A7" s="46"/>
      <c r="B7" s="47"/>
      <c r="C7" s="47"/>
      <c r="D7" s="88"/>
      <c r="E7" s="27" t="s">
        <v>237</v>
      </c>
      <c r="F7" s="27" t="s">
        <v>238</v>
      </c>
      <c r="G7" s="27" t="s">
        <v>237</v>
      </c>
      <c r="H7" s="27" t="s">
        <v>238</v>
      </c>
      <c r="I7" s="27" t="s">
        <v>237</v>
      </c>
      <c r="J7" s="27" t="s">
        <v>238</v>
      </c>
      <c r="K7" s="27" t="s">
        <v>237</v>
      </c>
      <c r="L7" s="27" t="s">
        <v>238</v>
      </c>
      <c r="M7" s="27" t="s">
        <v>237</v>
      </c>
      <c r="N7" s="27" t="s">
        <v>238</v>
      </c>
    </row>
    <row r="8" spans="1:14" ht="18" customHeight="1">
      <c r="A8" s="93" t="s">
        <v>165</v>
      </c>
      <c r="B8" s="82" t="s">
        <v>166</v>
      </c>
      <c r="C8" s="83"/>
      <c r="D8" s="83"/>
      <c r="E8" s="84">
        <v>3</v>
      </c>
      <c r="F8" s="84">
        <v>3</v>
      </c>
      <c r="G8" s="84">
        <v>1</v>
      </c>
      <c r="H8" s="84">
        <v>1</v>
      </c>
      <c r="I8" s="84">
        <v>2</v>
      </c>
      <c r="J8" s="84">
        <v>2</v>
      </c>
      <c r="K8" s="84">
        <v>67</v>
      </c>
      <c r="L8" s="84">
        <v>67</v>
      </c>
      <c r="M8" s="84">
        <v>19</v>
      </c>
      <c r="N8" s="84">
        <v>19</v>
      </c>
    </row>
    <row r="9" spans="1:14" ht="18" customHeight="1">
      <c r="A9" s="93"/>
      <c r="B9" s="93" t="s">
        <v>167</v>
      </c>
      <c r="C9" s="54" t="s">
        <v>168</v>
      </c>
      <c r="D9" s="54"/>
      <c r="E9" s="84">
        <v>225593</v>
      </c>
      <c r="F9" s="84">
        <v>225056.6</v>
      </c>
      <c r="G9" s="84">
        <v>10</v>
      </c>
      <c r="H9" s="84">
        <v>10</v>
      </c>
      <c r="I9" s="84">
        <v>5000</v>
      </c>
      <c r="J9" s="84">
        <v>5000</v>
      </c>
      <c r="K9" s="84">
        <v>6400</v>
      </c>
      <c r="L9" s="84">
        <v>6400</v>
      </c>
      <c r="M9" s="84">
        <v>700</v>
      </c>
      <c r="N9" s="84">
        <v>700</v>
      </c>
    </row>
    <row r="10" spans="1:14" ht="18" customHeight="1">
      <c r="A10" s="93"/>
      <c r="B10" s="93"/>
      <c r="C10" s="54" t="s">
        <v>169</v>
      </c>
      <c r="D10" s="54"/>
      <c r="E10" s="84">
        <v>83906.5</v>
      </c>
      <c r="F10" s="84">
        <v>83780.5</v>
      </c>
      <c r="G10" s="84">
        <v>10</v>
      </c>
      <c r="H10" s="84">
        <v>10</v>
      </c>
      <c r="I10" s="84">
        <v>2550</v>
      </c>
      <c r="J10" s="84">
        <v>2550</v>
      </c>
      <c r="K10" s="84">
        <v>3264</v>
      </c>
      <c r="L10" s="84">
        <v>3264</v>
      </c>
      <c r="M10" s="84">
        <v>357</v>
      </c>
      <c r="N10" s="84">
        <v>357</v>
      </c>
    </row>
    <row r="11" spans="1:14" ht="18" customHeight="1">
      <c r="A11" s="93"/>
      <c r="B11" s="93"/>
      <c r="C11" s="54" t="s">
        <v>170</v>
      </c>
      <c r="D11" s="54"/>
      <c r="E11" s="84">
        <v>141686.5</v>
      </c>
      <c r="F11" s="84">
        <v>141276.1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</row>
    <row r="12" spans="1:14" ht="18" customHeight="1">
      <c r="A12" s="93"/>
      <c r="B12" s="93"/>
      <c r="C12" s="54" t="s">
        <v>171</v>
      </c>
      <c r="D12" s="54"/>
      <c r="E12" s="84">
        <v>0</v>
      </c>
      <c r="F12" s="84">
        <v>0</v>
      </c>
      <c r="G12" s="84">
        <v>0</v>
      </c>
      <c r="H12" s="84">
        <v>0</v>
      </c>
      <c r="I12" s="84">
        <v>2450</v>
      </c>
      <c r="J12" s="84">
        <v>2450</v>
      </c>
      <c r="K12" s="84">
        <v>3136</v>
      </c>
      <c r="L12" s="84">
        <v>3136</v>
      </c>
      <c r="M12" s="84">
        <v>343</v>
      </c>
      <c r="N12" s="84">
        <v>343</v>
      </c>
    </row>
    <row r="13" spans="1:14" ht="18" customHeight="1">
      <c r="A13" s="93"/>
      <c r="B13" s="93"/>
      <c r="C13" s="54" t="s">
        <v>172</v>
      </c>
      <c r="D13" s="54"/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</row>
    <row r="14" spans="1:14" ht="18" customHeight="1">
      <c r="A14" s="93"/>
      <c r="B14" s="93"/>
      <c r="C14" s="54" t="s">
        <v>78</v>
      </c>
      <c r="D14" s="54"/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</row>
    <row r="15" spans="1:14" ht="18" customHeight="1">
      <c r="A15" s="93" t="s">
        <v>173</v>
      </c>
      <c r="B15" s="93" t="s">
        <v>174</v>
      </c>
      <c r="C15" s="54" t="s">
        <v>175</v>
      </c>
      <c r="D15" s="54"/>
      <c r="E15" s="65">
        <v>21101.7</v>
      </c>
      <c r="F15" s="65">
        <v>12826.9</v>
      </c>
      <c r="G15" s="65">
        <v>2170</v>
      </c>
      <c r="H15" s="65">
        <v>3885</v>
      </c>
      <c r="I15" s="65">
        <v>5686</v>
      </c>
      <c r="J15" s="65">
        <v>5054.6000000000004</v>
      </c>
      <c r="K15" s="65">
        <v>4500.7</v>
      </c>
      <c r="L15" s="65">
        <v>4832.8</v>
      </c>
      <c r="M15" s="65">
        <v>4294.3999999999996</v>
      </c>
      <c r="N15" s="65">
        <v>3501.1</v>
      </c>
    </row>
    <row r="16" spans="1:14" ht="18" customHeight="1">
      <c r="A16" s="93"/>
      <c r="B16" s="93"/>
      <c r="C16" s="54" t="s">
        <v>176</v>
      </c>
      <c r="D16" s="54"/>
      <c r="E16" s="65">
        <v>1307255.3999999999</v>
      </c>
      <c r="F16" s="65">
        <v>1294656</v>
      </c>
      <c r="G16" s="65">
        <v>4130</v>
      </c>
      <c r="H16" s="65">
        <v>4178</v>
      </c>
      <c r="I16" s="65">
        <v>5491</v>
      </c>
      <c r="J16" s="65">
        <v>5914.2</v>
      </c>
      <c r="K16" s="65">
        <v>11880.8</v>
      </c>
      <c r="L16" s="65">
        <v>11381.7</v>
      </c>
      <c r="M16" s="65">
        <v>3936.8</v>
      </c>
      <c r="N16" s="65">
        <v>4045.3</v>
      </c>
    </row>
    <row r="17" spans="1:15" ht="18" customHeight="1">
      <c r="A17" s="93"/>
      <c r="B17" s="93"/>
      <c r="C17" s="54" t="s">
        <v>177</v>
      </c>
      <c r="D17" s="54"/>
      <c r="E17" s="65">
        <v>554.6</v>
      </c>
      <c r="F17" s="65">
        <v>648.79999999999995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</row>
    <row r="18" spans="1:15" ht="18" customHeight="1">
      <c r="A18" s="93"/>
      <c r="B18" s="93"/>
      <c r="C18" s="54" t="s">
        <v>178</v>
      </c>
      <c r="D18" s="54"/>
      <c r="E18" s="65">
        <v>1328911.7</v>
      </c>
      <c r="F18" s="65">
        <v>1308131.7</v>
      </c>
      <c r="G18" s="65">
        <v>6300</v>
      </c>
      <c r="H18" s="65">
        <v>8063</v>
      </c>
      <c r="I18" s="65">
        <v>11177</v>
      </c>
      <c r="J18" s="65">
        <v>10968.8</v>
      </c>
      <c r="K18" s="65">
        <v>16381.5</v>
      </c>
      <c r="L18" s="65">
        <v>16214.5</v>
      </c>
      <c r="M18" s="65">
        <v>8231.2000000000007</v>
      </c>
      <c r="N18" s="65">
        <v>7546.4</v>
      </c>
    </row>
    <row r="19" spans="1:15" ht="18" customHeight="1">
      <c r="A19" s="93"/>
      <c r="B19" s="93" t="s">
        <v>179</v>
      </c>
      <c r="C19" s="54" t="s">
        <v>180</v>
      </c>
      <c r="D19" s="54"/>
      <c r="E19" s="65">
        <v>37023.1</v>
      </c>
      <c r="F19" s="65">
        <v>36732.300000000003</v>
      </c>
      <c r="G19" s="65">
        <v>1129</v>
      </c>
      <c r="H19" s="65">
        <v>2917</v>
      </c>
      <c r="I19" s="65">
        <v>553</v>
      </c>
      <c r="J19" s="65">
        <v>447.4</v>
      </c>
      <c r="K19" s="65">
        <v>244.5</v>
      </c>
      <c r="L19" s="65">
        <v>168</v>
      </c>
      <c r="M19" s="65">
        <v>1604.7</v>
      </c>
      <c r="N19" s="65">
        <v>965.9</v>
      </c>
    </row>
    <row r="20" spans="1:15" ht="18" customHeight="1">
      <c r="A20" s="93"/>
      <c r="B20" s="93"/>
      <c r="C20" s="54" t="s">
        <v>181</v>
      </c>
      <c r="D20" s="54"/>
      <c r="E20" s="65">
        <v>370300.7</v>
      </c>
      <c r="F20" s="65">
        <v>388246.2</v>
      </c>
      <c r="G20" s="65">
        <v>1025</v>
      </c>
      <c r="H20" s="65">
        <v>1063</v>
      </c>
      <c r="I20" s="65">
        <v>6</v>
      </c>
      <c r="J20" s="65">
        <v>8.6999999999999993</v>
      </c>
      <c r="K20" s="65">
        <v>446.8</v>
      </c>
      <c r="L20" s="65">
        <v>439.8</v>
      </c>
      <c r="M20" s="65">
        <v>574</v>
      </c>
      <c r="N20" s="65">
        <v>505.3</v>
      </c>
    </row>
    <row r="21" spans="1:15" ht="18" customHeight="1">
      <c r="A21" s="93"/>
      <c r="B21" s="93"/>
      <c r="C21" s="54" t="s">
        <v>182</v>
      </c>
      <c r="D21" s="54"/>
      <c r="E21" s="85">
        <v>694807.4</v>
      </c>
      <c r="F21" s="85">
        <v>656918.6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85">
        <v>0</v>
      </c>
      <c r="N21" s="85">
        <v>0</v>
      </c>
    </row>
    <row r="22" spans="1:15" ht="18" customHeight="1">
      <c r="A22" s="93"/>
      <c r="B22" s="93"/>
      <c r="C22" s="29" t="s">
        <v>183</v>
      </c>
      <c r="D22" s="29"/>
      <c r="E22" s="65">
        <v>1102131.2</v>
      </c>
      <c r="F22" s="65">
        <v>1081897.1000000001</v>
      </c>
      <c r="G22" s="65">
        <v>2154</v>
      </c>
      <c r="H22" s="65">
        <v>3980</v>
      </c>
      <c r="I22" s="65">
        <v>559</v>
      </c>
      <c r="J22" s="65">
        <v>456.1</v>
      </c>
      <c r="K22" s="65">
        <v>691.4</v>
      </c>
      <c r="L22" s="65">
        <v>607.79999999999995</v>
      </c>
      <c r="M22" s="65">
        <v>2178.6999999999998</v>
      </c>
      <c r="N22" s="65">
        <v>1471.2</v>
      </c>
    </row>
    <row r="23" spans="1:15" ht="18" customHeight="1">
      <c r="A23" s="93"/>
      <c r="B23" s="93" t="s">
        <v>184</v>
      </c>
      <c r="C23" s="54" t="s">
        <v>185</v>
      </c>
      <c r="D23" s="54"/>
      <c r="E23" s="65">
        <v>225593</v>
      </c>
      <c r="F23" s="65">
        <v>225056.6</v>
      </c>
      <c r="G23" s="65">
        <v>10</v>
      </c>
      <c r="H23" s="65">
        <v>10</v>
      </c>
      <c r="I23" s="65">
        <v>5000</v>
      </c>
      <c r="J23" s="65">
        <v>5000</v>
      </c>
      <c r="K23" s="65">
        <v>6400</v>
      </c>
      <c r="L23" s="65">
        <v>6400</v>
      </c>
      <c r="M23" s="65">
        <v>700</v>
      </c>
      <c r="N23" s="65">
        <v>700</v>
      </c>
    </row>
    <row r="24" spans="1:15" ht="18" customHeight="1">
      <c r="A24" s="93"/>
      <c r="B24" s="93"/>
      <c r="C24" s="54" t="s">
        <v>186</v>
      </c>
      <c r="D24" s="54"/>
      <c r="E24" s="65">
        <v>1187.4000000000001</v>
      </c>
      <c r="F24" s="65">
        <v>1178</v>
      </c>
      <c r="G24" s="65">
        <v>4136</v>
      </c>
      <c r="H24" s="65">
        <v>4073</v>
      </c>
      <c r="I24" s="65">
        <v>5308</v>
      </c>
      <c r="J24" s="65">
        <v>5218</v>
      </c>
      <c r="K24" s="65">
        <v>9290.2000000000007</v>
      </c>
      <c r="L24" s="65">
        <v>9206.7000000000007</v>
      </c>
      <c r="M24" s="65">
        <v>5352.5</v>
      </c>
      <c r="N24" s="65">
        <v>5375.2</v>
      </c>
    </row>
    <row r="25" spans="1:15" ht="18" customHeight="1">
      <c r="A25" s="93"/>
      <c r="B25" s="93"/>
      <c r="C25" s="54" t="s">
        <v>187</v>
      </c>
      <c r="D25" s="54"/>
      <c r="E25" s="65">
        <v>0</v>
      </c>
      <c r="F25" s="65">
        <v>0</v>
      </c>
      <c r="G25" s="65">
        <v>0</v>
      </c>
      <c r="H25" s="65">
        <v>0</v>
      </c>
      <c r="I25" s="65">
        <v>310</v>
      </c>
      <c r="J25" s="65">
        <v>295</v>
      </c>
      <c r="K25" s="65">
        <v>612.79999999999995</v>
      </c>
      <c r="L25" s="65">
        <v>612.79999999999995</v>
      </c>
      <c r="M25" s="65">
        <v>38.1</v>
      </c>
      <c r="N25" s="65">
        <v>37</v>
      </c>
    </row>
    <row r="26" spans="1:15" ht="18" customHeight="1">
      <c r="A26" s="93"/>
      <c r="B26" s="93"/>
      <c r="C26" s="54" t="s">
        <v>188</v>
      </c>
      <c r="D26" s="54"/>
      <c r="E26" s="65">
        <v>226780.4</v>
      </c>
      <c r="F26" s="65">
        <v>226234.6</v>
      </c>
      <c r="G26" s="65">
        <v>4146</v>
      </c>
      <c r="H26" s="65">
        <v>4083</v>
      </c>
      <c r="I26" s="65">
        <v>10618</v>
      </c>
      <c r="J26" s="65">
        <v>10513</v>
      </c>
      <c r="K26" s="65">
        <v>15690.2</v>
      </c>
      <c r="L26" s="65">
        <v>15606.7</v>
      </c>
      <c r="M26" s="65">
        <v>6052.5</v>
      </c>
      <c r="N26" s="65">
        <v>6075.2</v>
      </c>
    </row>
    <row r="27" spans="1:15" ht="18" customHeight="1">
      <c r="A27" s="93"/>
      <c r="B27" s="54" t="s">
        <v>189</v>
      </c>
      <c r="C27" s="54"/>
      <c r="D27" s="54"/>
      <c r="E27" s="65">
        <v>1328911.5999999999</v>
      </c>
      <c r="F27" s="65">
        <v>1308131.7000000002</v>
      </c>
      <c r="G27" s="65">
        <v>6300</v>
      </c>
      <c r="H27" s="65">
        <v>8063</v>
      </c>
      <c r="I27" s="65">
        <v>11177</v>
      </c>
      <c r="J27" s="65">
        <v>10969.1</v>
      </c>
      <c r="K27" s="65">
        <v>16381.5</v>
      </c>
      <c r="L27" s="65">
        <v>16214.5</v>
      </c>
      <c r="M27" s="65">
        <v>8231.2000000000007</v>
      </c>
      <c r="N27" s="65">
        <v>7546.4</v>
      </c>
    </row>
    <row r="28" spans="1:15" ht="18" customHeight="1">
      <c r="A28" s="93" t="s">
        <v>190</v>
      </c>
      <c r="B28" s="93" t="s">
        <v>191</v>
      </c>
      <c r="C28" s="54" t="s">
        <v>192</v>
      </c>
      <c r="D28" s="86" t="s">
        <v>36</v>
      </c>
      <c r="E28" s="65">
        <v>61313.98</v>
      </c>
      <c r="F28" s="65">
        <v>59667.5</v>
      </c>
      <c r="G28" s="65">
        <v>5160</v>
      </c>
      <c r="H28" s="65">
        <v>5202</v>
      </c>
      <c r="I28" s="65">
        <v>3674</v>
      </c>
      <c r="J28" s="65">
        <v>3521.5</v>
      </c>
      <c r="K28" s="65">
        <v>976.4</v>
      </c>
      <c r="L28" s="65">
        <v>789.3</v>
      </c>
      <c r="M28" s="65">
        <v>5300.6</v>
      </c>
      <c r="N28" s="65">
        <v>4831.5</v>
      </c>
    </row>
    <row r="29" spans="1:15" ht="18" customHeight="1">
      <c r="A29" s="93"/>
      <c r="B29" s="93"/>
      <c r="C29" s="54" t="s">
        <v>193</v>
      </c>
      <c r="D29" s="86" t="s">
        <v>37</v>
      </c>
      <c r="E29" s="65">
        <v>56768.2</v>
      </c>
      <c r="F29" s="65">
        <v>54947.6</v>
      </c>
      <c r="G29" s="65">
        <v>4945</v>
      </c>
      <c r="H29" s="65">
        <v>4984</v>
      </c>
      <c r="I29" s="65">
        <v>3184</v>
      </c>
      <c r="J29" s="65">
        <v>3910.7</v>
      </c>
      <c r="K29" s="65">
        <v>714.1</v>
      </c>
      <c r="L29" s="65">
        <v>552.79999999999995</v>
      </c>
      <c r="M29" s="65">
        <v>5065.5</v>
      </c>
      <c r="N29" s="65">
        <v>4453.8999999999996</v>
      </c>
    </row>
    <row r="30" spans="1:15" ht="18" customHeight="1">
      <c r="A30" s="93"/>
      <c r="B30" s="93"/>
      <c r="C30" s="54" t="s">
        <v>194</v>
      </c>
      <c r="D30" s="86" t="s">
        <v>195</v>
      </c>
      <c r="E30" s="65">
        <v>1609.9</v>
      </c>
      <c r="F30" s="65">
        <v>1689.7</v>
      </c>
      <c r="G30" s="65">
        <v>129</v>
      </c>
      <c r="H30" s="65">
        <v>133</v>
      </c>
      <c r="I30" s="65">
        <v>211</v>
      </c>
      <c r="J30" s="65">
        <v>213.7</v>
      </c>
      <c r="K30" s="65">
        <v>246.6</v>
      </c>
      <c r="L30" s="65">
        <v>253.2</v>
      </c>
      <c r="M30" s="65">
        <v>264.5</v>
      </c>
      <c r="N30" s="65">
        <v>271.5</v>
      </c>
    </row>
    <row r="31" spans="1:15" ht="18" customHeight="1">
      <c r="A31" s="93"/>
      <c r="B31" s="93"/>
      <c r="C31" s="29" t="s">
        <v>196</v>
      </c>
      <c r="D31" s="86" t="s">
        <v>197</v>
      </c>
      <c r="E31" s="65">
        <f t="shared" ref="E31:J31" si="0">E28-E29-E30</f>
        <v>2935.880000000006</v>
      </c>
      <c r="F31" s="65">
        <f t="shared" si="0"/>
        <v>3030.2000000000016</v>
      </c>
      <c r="G31" s="65">
        <f t="shared" si="0"/>
        <v>86</v>
      </c>
      <c r="H31" s="65">
        <f t="shared" si="0"/>
        <v>85</v>
      </c>
      <c r="I31" s="65">
        <f t="shared" si="0"/>
        <v>279</v>
      </c>
      <c r="J31" s="65">
        <f t="shared" si="0"/>
        <v>-602.89999999999986</v>
      </c>
      <c r="K31" s="65">
        <f t="shared" ref="K31:N31" si="1">K28-K29-K30</f>
        <v>15.69999999999996</v>
      </c>
      <c r="L31" s="65">
        <f t="shared" si="1"/>
        <v>-16.699999999999989</v>
      </c>
      <c r="M31" s="65">
        <f t="shared" si="1"/>
        <v>-29.399999999999636</v>
      </c>
      <c r="N31" s="65">
        <f t="shared" si="1"/>
        <v>106.10000000000036</v>
      </c>
      <c r="O31" s="7"/>
    </row>
    <row r="32" spans="1:15" ht="18" customHeight="1">
      <c r="A32" s="93"/>
      <c r="B32" s="93"/>
      <c r="C32" s="54" t="s">
        <v>198</v>
      </c>
      <c r="D32" s="86" t="s">
        <v>199</v>
      </c>
      <c r="E32" s="65">
        <v>43.7</v>
      </c>
      <c r="F32" s="65">
        <v>199.6</v>
      </c>
      <c r="G32" s="65">
        <v>22</v>
      </c>
      <c r="H32" s="65">
        <v>23</v>
      </c>
      <c r="I32" s="65">
        <v>2</v>
      </c>
      <c r="J32" s="65">
        <v>2.7</v>
      </c>
      <c r="K32" s="65">
        <v>65</v>
      </c>
      <c r="L32" s="65">
        <v>50.5</v>
      </c>
      <c r="M32" s="65">
        <v>9.6999999999999993</v>
      </c>
      <c r="N32" s="65">
        <v>0.1</v>
      </c>
    </row>
    <row r="33" spans="1:14" ht="18" customHeight="1">
      <c r="A33" s="93"/>
      <c r="B33" s="93"/>
      <c r="C33" s="54" t="s">
        <v>200</v>
      </c>
      <c r="D33" s="86" t="s">
        <v>201</v>
      </c>
      <c r="E33" s="65">
        <v>2970.2</v>
      </c>
      <c r="F33" s="65">
        <v>3206.7</v>
      </c>
      <c r="G33" s="65">
        <v>47</v>
      </c>
      <c r="H33" s="65">
        <v>45</v>
      </c>
      <c r="I33" s="65">
        <v>0</v>
      </c>
      <c r="J33" s="65">
        <v>0</v>
      </c>
      <c r="K33" s="65">
        <v>0</v>
      </c>
      <c r="L33" s="65">
        <v>0</v>
      </c>
      <c r="M33" s="65">
        <v>0.8</v>
      </c>
      <c r="N33" s="65">
        <v>1.4</v>
      </c>
    </row>
    <row r="34" spans="1:14" ht="18" customHeight="1">
      <c r="A34" s="93"/>
      <c r="B34" s="93"/>
      <c r="C34" s="29" t="s">
        <v>202</v>
      </c>
      <c r="D34" s="86" t="s">
        <v>203</v>
      </c>
      <c r="E34" s="65">
        <f t="shared" ref="E34:J34" si="2">E31+E32-E33</f>
        <v>9.3800000000060209</v>
      </c>
      <c r="F34" s="65">
        <f t="shared" si="2"/>
        <v>23.100000000001728</v>
      </c>
      <c r="G34" s="65">
        <f t="shared" si="2"/>
        <v>61</v>
      </c>
      <c r="H34" s="65">
        <f t="shared" si="2"/>
        <v>63</v>
      </c>
      <c r="I34" s="65">
        <f t="shared" si="2"/>
        <v>281</v>
      </c>
      <c r="J34" s="65">
        <f t="shared" si="2"/>
        <v>-600.19999999999982</v>
      </c>
      <c r="K34" s="65">
        <f t="shared" ref="K34:N34" si="3">K31+K32-K33</f>
        <v>80.69999999999996</v>
      </c>
      <c r="L34" s="65">
        <f t="shared" si="3"/>
        <v>33.800000000000011</v>
      </c>
      <c r="M34" s="65">
        <f t="shared" si="3"/>
        <v>-20.499999999999638</v>
      </c>
      <c r="N34" s="65">
        <f t="shared" si="3"/>
        <v>104.80000000000035</v>
      </c>
    </row>
    <row r="35" spans="1:14" ht="18" customHeight="1">
      <c r="A35" s="93"/>
      <c r="B35" s="93" t="s">
        <v>204</v>
      </c>
      <c r="C35" s="54" t="s">
        <v>205</v>
      </c>
      <c r="D35" s="86" t="s">
        <v>206</v>
      </c>
      <c r="E35" s="65">
        <v>0</v>
      </c>
      <c r="F35" s="65">
        <v>0</v>
      </c>
      <c r="G35" s="65">
        <v>2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5">
        <v>0</v>
      </c>
      <c r="N35" s="65">
        <v>45.4</v>
      </c>
    </row>
    <row r="36" spans="1:14" ht="18" customHeight="1">
      <c r="A36" s="93"/>
      <c r="B36" s="93"/>
      <c r="C36" s="54" t="s">
        <v>207</v>
      </c>
      <c r="D36" s="86" t="s">
        <v>208</v>
      </c>
      <c r="E36" s="65">
        <v>0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65">
        <v>0</v>
      </c>
      <c r="N36" s="65">
        <v>39.700000000000003</v>
      </c>
    </row>
    <row r="37" spans="1:14" ht="18" customHeight="1">
      <c r="A37" s="93"/>
      <c r="B37" s="93"/>
      <c r="C37" s="54" t="s">
        <v>209</v>
      </c>
      <c r="D37" s="86" t="s">
        <v>210</v>
      </c>
      <c r="E37" s="65">
        <f t="shared" ref="E37:J37" si="4">E34+E35-E36</f>
        <v>9.3800000000060209</v>
      </c>
      <c r="F37" s="65">
        <f t="shared" si="4"/>
        <v>23.100000000001728</v>
      </c>
      <c r="G37" s="65">
        <f t="shared" si="4"/>
        <v>63</v>
      </c>
      <c r="H37" s="65">
        <f t="shared" si="4"/>
        <v>63</v>
      </c>
      <c r="I37" s="65">
        <f t="shared" si="4"/>
        <v>281</v>
      </c>
      <c r="J37" s="65">
        <f t="shared" si="4"/>
        <v>-600.19999999999982</v>
      </c>
      <c r="K37" s="65">
        <f t="shared" ref="K37:N37" si="5">K34+K35-K36</f>
        <v>80.69999999999996</v>
      </c>
      <c r="L37" s="65">
        <f t="shared" si="5"/>
        <v>33.800000000000011</v>
      </c>
      <c r="M37" s="65">
        <f t="shared" si="5"/>
        <v>-20.499999999999638</v>
      </c>
      <c r="N37" s="65">
        <f t="shared" si="5"/>
        <v>110.50000000000036</v>
      </c>
    </row>
    <row r="38" spans="1:14" ht="18" customHeight="1">
      <c r="A38" s="93"/>
      <c r="B38" s="93"/>
      <c r="C38" s="54" t="s">
        <v>211</v>
      </c>
      <c r="D38" s="86" t="s">
        <v>212</v>
      </c>
      <c r="E38" s="65">
        <v>0</v>
      </c>
      <c r="F38" s="65">
        <v>0</v>
      </c>
      <c r="G38" s="65">
        <v>0</v>
      </c>
      <c r="H38" s="65">
        <v>0</v>
      </c>
      <c r="I38" s="65"/>
      <c r="J38" s="65">
        <v>0</v>
      </c>
      <c r="K38" s="65">
        <v>0</v>
      </c>
      <c r="L38" s="65">
        <v>0</v>
      </c>
      <c r="M38" s="65">
        <v>0</v>
      </c>
      <c r="N38" s="65">
        <v>0</v>
      </c>
    </row>
    <row r="39" spans="1:14" ht="18" customHeight="1">
      <c r="A39" s="93"/>
      <c r="B39" s="93"/>
      <c r="C39" s="54" t="s">
        <v>213</v>
      </c>
      <c r="D39" s="86" t="s">
        <v>214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65">
        <v>0</v>
      </c>
      <c r="N39" s="65">
        <v>0</v>
      </c>
    </row>
    <row r="40" spans="1:14" ht="18" customHeight="1">
      <c r="A40" s="93"/>
      <c r="B40" s="93"/>
      <c r="C40" s="54" t="s">
        <v>215</v>
      </c>
      <c r="D40" s="86" t="s">
        <v>216</v>
      </c>
      <c r="E40" s="65">
        <v>0</v>
      </c>
      <c r="F40" s="65">
        <v>0</v>
      </c>
      <c r="G40" s="65">
        <v>0</v>
      </c>
      <c r="H40" s="65">
        <v>0</v>
      </c>
      <c r="I40" s="65">
        <v>26</v>
      </c>
      <c r="J40" s="65">
        <v>28.1</v>
      </c>
      <c r="K40" s="65">
        <v>-2.8</v>
      </c>
      <c r="L40" s="65">
        <v>-4.0999999999999996</v>
      </c>
      <c r="M40" s="65">
        <v>-8.1999999999999993</v>
      </c>
      <c r="N40" s="65">
        <v>33.6</v>
      </c>
    </row>
    <row r="41" spans="1:14" ht="18" customHeight="1">
      <c r="A41" s="93"/>
      <c r="B41" s="93"/>
      <c r="C41" s="29" t="s">
        <v>217</v>
      </c>
      <c r="D41" s="86" t="s">
        <v>218</v>
      </c>
      <c r="E41" s="65">
        <f t="shared" ref="E41:J41" si="6">E34+E35-E36-E40</f>
        <v>9.3800000000060209</v>
      </c>
      <c r="F41" s="65">
        <f t="shared" si="6"/>
        <v>23.100000000001728</v>
      </c>
      <c r="G41" s="65">
        <f t="shared" si="6"/>
        <v>63</v>
      </c>
      <c r="H41" s="65">
        <f t="shared" si="6"/>
        <v>63</v>
      </c>
      <c r="I41" s="65">
        <f t="shared" si="6"/>
        <v>255</v>
      </c>
      <c r="J41" s="65">
        <f t="shared" si="6"/>
        <v>-628.29999999999984</v>
      </c>
      <c r="K41" s="65">
        <f t="shared" ref="K41:N41" si="7">K34+K35-K36-K40</f>
        <v>83.499999999999957</v>
      </c>
      <c r="L41" s="65">
        <f t="shared" si="7"/>
        <v>37.900000000000013</v>
      </c>
      <c r="M41" s="65">
        <f t="shared" si="7"/>
        <v>-12.299999999999638</v>
      </c>
      <c r="N41" s="65">
        <f t="shared" si="7"/>
        <v>76.900000000000347</v>
      </c>
    </row>
    <row r="42" spans="1:14" ht="18" customHeight="1">
      <c r="A42" s="93"/>
      <c r="B42" s="93"/>
      <c r="C42" s="113" t="s">
        <v>219</v>
      </c>
      <c r="D42" s="113"/>
      <c r="E42" s="65">
        <f t="shared" ref="E42:J42" si="8">E37+E38-E39-E40</f>
        <v>9.3800000000060209</v>
      </c>
      <c r="F42" s="65">
        <f t="shared" si="8"/>
        <v>23.100000000001728</v>
      </c>
      <c r="G42" s="65">
        <f t="shared" si="8"/>
        <v>63</v>
      </c>
      <c r="H42" s="65">
        <f t="shared" si="8"/>
        <v>63</v>
      </c>
      <c r="I42" s="65">
        <f t="shared" si="8"/>
        <v>255</v>
      </c>
      <c r="J42" s="65">
        <f t="shared" si="8"/>
        <v>-628.29999999999984</v>
      </c>
      <c r="K42" s="65">
        <f t="shared" ref="K42:N42" si="9">K37+K38-K39-K40</f>
        <v>83.499999999999957</v>
      </c>
      <c r="L42" s="65">
        <f t="shared" si="9"/>
        <v>37.900000000000013</v>
      </c>
      <c r="M42" s="65">
        <f t="shared" si="9"/>
        <v>-12.299999999999638</v>
      </c>
      <c r="N42" s="65">
        <f t="shared" si="9"/>
        <v>76.900000000000347</v>
      </c>
    </row>
    <row r="43" spans="1:14" ht="18" customHeight="1">
      <c r="A43" s="93"/>
      <c r="B43" s="93"/>
      <c r="C43" s="54" t="s">
        <v>220</v>
      </c>
      <c r="D43" s="86" t="s">
        <v>221</v>
      </c>
      <c r="E43" s="65">
        <v>0</v>
      </c>
      <c r="F43" s="65">
        <v>0</v>
      </c>
      <c r="G43" s="65">
        <v>0</v>
      </c>
      <c r="H43" s="65">
        <v>0</v>
      </c>
      <c r="I43" s="65">
        <v>5218</v>
      </c>
      <c r="J43" s="65">
        <v>6010.8</v>
      </c>
      <c r="K43" s="65">
        <v>9206.7000000000007</v>
      </c>
      <c r="L43" s="65">
        <v>9169</v>
      </c>
      <c r="M43" s="65">
        <v>5375.2</v>
      </c>
      <c r="N43" s="65">
        <v>5308.8</v>
      </c>
    </row>
    <row r="44" spans="1:14" ht="18" customHeight="1">
      <c r="A44" s="93"/>
      <c r="B44" s="93"/>
      <c r="C44" s="29" t="s">
        <v>222</v>
      </c>
      <c r="D44" s="64" t="s">
        <v>223</v>
      </c>
      <c r="E44" s="65">
        <f t="shared" ref="E44:J44" si="10">E41+E43</f>
        <v>9.3800000000060209</v>
      </c>
      <c r="F44" s="65">
        <f t="shared" si="10"/>
        <v>23.100000000001728</v>
      </c>
      <c r="G44" s="65">
        <f t="shared" si="10"/>
        <v>63</v>
      </c>
      <c r="H44" s="65">
        <f t="shared" si="10"/>
        <v>63</v>
      </c>
      <c r="I44" s="65">
        <f t="shared" si="10"/>
        <v>5473</v>
      </c>
      <c r="J44" s="65">
        <f t="shared" si="10"/>
        <v>5382.5</v>
      </c>
      <c r="K44" s="65">
        <f t="shared" ref="K44:N44" si="11">K41+K43</f>
        <v>9290.2000000000007</v>
      </c>
      <c r="L44" s="65">
        <f t="shared" si="11"/>
        <v>9206.9</v>
      </c>
      <c r="M44" s="65">
        <f t="shared" si="11"/>
        <v>5362.9000000000005</v>
      </c>
      <c r="N44" s="65">
        <f t="shared" si="11"/>
        <v>5385.7000000000007</v>
      </c>
    </row>
    <row r="45" spans="1:14" ht="14.15" customHeight="1">
      <c r="A45" s="11" t="s">
        <v>224</v>
      </c>
    </row>
    <row r="46" spans="1:14" ht="14.15" customHeight="1">
      <c r="A46" s="11" t="s">
        <v>225</v>
      </c>
    </row>
    <row r="47" spans="1:14">
      <c r="A47" s="48"/>
    </row>
  </sheetData>
  <mergeCells count="15">
    <mergeCell ref="C42:D42"/>
    <mergeCell ref="A15:A27"/>
    <mergeCell ref="B15:B18"/>
    <mergeCell ref="B19:B22"/>
    <mergeCell ref="B23:B26"/>
    <mergeCell ref="A28:A44"/>
    <mergeCell ref="B28:B34"/>
    <mergeCell ref="B35:B44"/>
    <mergeCell ref="E6:F6"/>
    <mergeCell ref="G6:H6"/>
    <mergeCell ref="K6:L6"/>
    <mergeCell ref="M6:N6"/>
    <mergeCell ref="A8:A14"/>
    <mergeCell ref="B9:B14"/>
    <mergeCell ref="I6:J6"/>
  </mergeCells>
  <phoneticPr fontId="15"/>
  <printOptions horizontalCentered="1" gridLinesSet="0"/>
  <pageMargins left="0.39370078740157483" right="0.39370078740157483" top="0.19685039370078741" bottom="0.19685039370078741" header="0.27559055118110237" footer="0.23622047244094491"/>
  <pageSetup paperSize="9" scale="73" firstPageNumber="5" orientation="landscape" useFirstPageNumber="1" r:id="rId1"/>
  <headerFooter alignWithMargins="0">
    <oddHeader>&amp;R&amp;"明朝,斜体"&amp;9指定都市－5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1.普通会計予算（R6-7年度）</vt:lpstr>
      <vt:lpstr>2.公営企業会計予算（R6-7年度）</vt:lpstr>
      <vt:lpstr>2.公営企業会計予算（R6-7年度） (2)</vt:lpstr>
      <vt:lpstr>3.(1)普通会計決算（R4-5年度）</vt:lpstr>
      <vt:lpstr>3.(2)財政指標等（R元‐R5年度）</vt:lpstr>
      <vt:lpstr>4.公営企業会計決算（R4-5年度）</vt:lpstr>
      <vt:lpstr>4.公営企業会計決算（R4-5年度） (2)</vt:lpstr>
      <vt:lpstr>5.三セク決算（R4-5年度）</vt:lpstr>
      <vt:lpstr>'1.普通会計予算（R6-7年度）'!Print_Area</vt:lpstr>
      <vt:lpstr>'2.公営企業会計予算（R6-7年度）'!Print_Area</vt:lpstr>
      <vt:lpstr>'2.公営企業会計予算（R6-7年度） (2)'!Print_Area</vt:lpstr>
      <vt:lpstr>'3.(1)普通会計決算（R4-5年度）'!Print_Area</vt:lpstr>
      <vt:lpstr>'3.(2)財政指標等（R元‐R5年度）'!Print_Area</vt:lpstr>
      <vt:lpstr>'4.公営企業会計決算（R4-5年度）'!Print_Area</vt:lpstr>
      <vt:lpstr>'4.公営企業会計決算（R4-5年度） (2)'!Print_Area</vt:lpstr>
      <vt:lpstr>'5.三セク決算（R4-5年度）'!Print_Area</vt:lpstr>
      <vt:lpstr>'2.公営企業会計予算（R6-7年度）'!Print_Titles</vt:lpstr>
      <vt:lpstr>'2.公営企業会計予算（R6-7年度） (2)'!Print_Titles</vt:lpstr>
      <vt:lpstr>'4.公営企業会計決算（R4-5年度）'!Print_Titles</vt:lpstr>
      <vt:lpstr>'4.公営企業会計決算（R4-5年度）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chihousai09</cp:lastModifiedBy>
  <cp:lastPrinted>2025-08-24T05:10:15Z</cp:lastPrinted>
  <dcterms:created xsi:type="dcterms:W3CDTF">1999-07-06T05:17:05Z</dcterms:created>
  <dcterms:modified xsi:type="dcterms:W3CDTF">2025-09-18T01:53:54Z</dcterms:modified>
</cp:coreProperties>
</file>