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defaultThemeVersion="124226"/>
  <mc:AlternateContent xmlns:mc="http://schemas.openxmlformats.org/markup-compatibility/2006">
    <mc:Choice Requires="x15">
      <x15ac:absPath xmlns:x15ac="http://schemas.microsoft.com/office/spreadsheetml/2010/11/ac" url="\\192.168.0.241\共有\007.ＩＲ関係\007.IR投資家説明会\Fy2025(R7)\合同IR\06 【公募団体】冊子「発行団体の財政状況」\10 最終原稿（R8作成時はこれを使ってください）\"/>
    </mc:Choice>
  </mc:AlternateContent>
  <xr:revisionPtr revIDLastSave="0" documentId="13_ncr:1_{FFE78F92-1D22-418C-88F5-3424EC975B52}" xr6:coauthVersionLast="47" xr6:coauthVersionMax="47" xr10:uidLastSave="{00000000-0000-0000-0000-000000000000}"/>
  <bookViews>
    <workbookView xWindow="7545" yWindow="-13755" windowWidth="19455" windowHeight="12270" xr2:uid="{00000000-000D-0000-FFFF-FFFF00000000}"/>
  </bookViews>
  <sheets>
    <sheet name="表紙" sheetId="1" r:id="rId1"/>
    <sheet name="目次" sheetId="2" r:id="rId2"/>
    <sheet name="1.R7予算（歳入）" sheetId="14" r:id="rId3"/>
    <sheet name="1.R7予算（歳出）" sheetId="15" r:id="rId4"/>
    <sheet name="2.決算歳入（都道府県）" sheetId="5" r:id="rId5"/>
    <sheet name="2.決算歳出（都道府県）" sheetId="6" r:id="rId6"/>
    <sheet name="2.決算歳入 (指定都市)" sheetId="7" r:id="rId7"/>
    <sheet name="2.決算歳出（指定都市）" sheetId="8" r:id="rId8"/>
    <sheet name="3.財政指標（都道府県）" sheetId="9" r:id="rId9"/>
    <sheet name="3.財政指標 (指定都市)" sheetId="10" r:id="rId10"/>
    <sheet name="4.発行実績 （都道府県)" sheetId="16" r:id="rId11"/>
    <sheet name="4.発行実績 (指定都市)" sheetId="17" r:id="rId12"/>
    <sheet name="5.共同発行債" sheetId="13" r:id="rId13"/>
  </sheets>
  <definedNames>
    <definedName name="_xlnm._FilterDatabase" localSheetId="7" hidden="1">'2.決算歳出（指定都市）'!$A$5:$AS$106</definedName>
    <definedName name="_xlnm._FilterDatabase" localSheetId="5" hidden="1">'2.決算歳出（都道府県）'!$A$5:$AQ$211</definedName>
    <definedName name="_xlnm._FilterDatabase" localSheetId="6" hidden="1">'2.決算歳入 (指定都市)'!$A$5:$AT$106</definedName>
    <definedName name="_xlnm._FilterDatabase" localSheetId="4" hidden="1">'2.決算歳入（都道府県）'!$A$5:$Y$211</definedName>
    <definedName name="_xlnm._FilterDatabase" localSheetId="9" hidden="1">'3.財政指標 (指定都市)'!$A$3:$AT$107</definedName>
    <definedName name="_xlnm._FilterDatabase" localSheetId="8" hidden="1">'3.財政指標（都道府県）'!$A$4:$AQ$209</definedName>
    <definedName name="_xlnm._FilterDatabase" localSheetId="11" hidden="1">'4.発行実績 (指定都市)'!$A$4:$Y$185</definedName>
    <definedName name="_xlnm._FilterDatabase" localSheetId="10" hidden="1">'4.発行実績 （都道府県)'!$A$4:$AJ$377</definedName>
    <definedName name="_xlnm._FilterDatabase" localSheetId="12" hidden="1">'5.共同発行債'!$E$4:$P$45</definedName>
    <definedName name="_xlnm.Print_Area" localSheetId="3">'1.R7予算（歳出）'!$A$1:$R$68</definedName>
    <definedName name="_xlnm.Print_Area" localSheetId="2">'1.R7予算（歳入）'!$A$1:$T$68</definedName>
    <definedName name="_xlnm.Print_Area" localSheetId="7">'2.決算歳出（指定都市）'!$A$1:$S$106</definedName>
    <definedName name="_xlnm.Print_Area" localSheetId="5">'2.決算歳出（都道府県）'!$A$1:$S$211</definedName>
    <definedName name="_xlnm.Print_Area" localSheetId="6">'2.決算歳入 (指定都市)'!$A$1:$U$106</definedName>
    <definedName name="_xlnm.Print_Area" localSheetId="4">'2.決算歳入（都道府県）'!$A$1:$S$211</definedName>
    <definedName name="_xlnm.Print_Area" localSheetId="9">'3.財政指標 (指定都市)'!$A$1:$T$105</definedName>
    <definedName name="_xlnm.Print_Area" localSheetId="8">'3.財政指標（都道府県）'!$A$1:$T$211</definedName>
    <definedName name="_xlnm.Print_Area" localSheetId="11">'4.発行実績 (指定都市)'!$A$1:$X$185</definedName>
    <definedName name="_xlnm.Print_Area" localSheetId="10">'4.発行実績 （都道府県)'!$A$1:$X$375</definedName>
    <definedName name="_xlnm.Print_Area" localSheetId="12">'5.共同発行債'!$A$1:$P$44</definedName>
    <definedName name="_xlnm.Print_Area" localSheetId="1">目次!$A$2:$H$38</definedName>
    <definedName name="_xlnm.Print_Area">#REF!</definedName>
    <definedName name="_xlnm.Print_Titles" localSheetId="3">'1.R7予算（歳出）'!$2:$6</definedName>
    <definedName name="_xlnm.Print_Titles" localSheetId="2">'1.R7予算（歳入）'!$3:$6</definedName>
    <definedName name="_xlnm.Print_Titles" localSheetId="7">'2.決算歳出（指定都市）'!$1:$5</definedName>
    <definedName name="_xlnm.Print_Titles" localSheetId="5">'2.決算歳出（都道府県）'!$1:$5</definedName>
    <definedName name="_xlnm.Print_Titles" localSheetId="6">'2.決算歳入 (指定都市)'!$2:$5</definedName>
    <definedName name="_xlnm.Print_Titles" localSheetId="4">'2.決算歳入（都道府県）'!$2:$5</definedName>
    <definedName name="_xlnm.Print_Titles" localSheetId="9">'3.財政指標 (指定都市)'!$1:$3</definedName>
    <definedName name="_xlnm.Print_Titles" localSheetId="8">'3.財政指標（都道府県）'!$2:$4</definedName>
    <definedName name="_xlnm.Print_Titles" localSheetId="11">'4.発行実績 (指定都市)'!$2:$4</definedName>
    <definedName name="_xlnm.Print_Titles" localSheetId="10">'4.発行実績 （都道府県)'!$2:$4</definedName>
    <definedName name="_xlnm.Print_Titles" localSheetId="12">'5.共同発行債'!$1:$1</definedName>
    <definedName name="Z_47FE580C_1B40_484B_A27C_9C582BD9B048_.wvu.FilterData" localSheetId="12" hidden="1">'5.共同発行債'!$E$4:$P$45</definedName>
    <definedName name="Z_47FE580C_1B40_484B_A27C_9C582BD9B048_.wvu.PrintArea" localSheetId="3" hidden="1">'1.R7予算（歳出）'!$A$1:$R$68</definedName>
    <definedName name="Z_47FE580C_1B40_484B_A27C_9C582BD9B048_.wvu.PrintArea" localSheetId="2" hidden="1">'1.R7予算（歳入）'!$A$1:$T$68</definedName>
    <definedName name="Z_47FE580C_1B40_484B_A27C_9C582BD9B048_.wvu.PrintArea" localSheetId="7" hidden="1">'2.決算歳出（指定都市）'!$A$1:$S$106</definedName>
    <definedName name="Z_47FE580C_1B40_484B_A27C_9C582BD9B048_.wvu.PrintArea" localSheetId="5" hidden="1">'2.決算歳出（都道府県）'!$A$1:$S$211</definedName>
    <definedName name="Z_47FE580C_1B40_484B_A27C_9C582BD9B048_.wvu.PrintArea" localSheetId="6" hidden="1">'2.決算歳入 (指定都市)'!$A$1:$U$106</definedName>
    <definedName name="Z_47FE580C_1B40_484B_A27C_9C582BD9B048_.wvu.PrintArea" localSheetId="4" hidden="1">'2.決算歳入（都道府県）'!$A$1:$S$211</definedName>
    <definedName name="Z_47FE580C_1B40_484B_A27C_9C582BD9B048_.wvu.PrintArea" localSheetId="9" hidden="1">'3.財政指標 (指定都市)'!$A$1:$T$108</definedName>
    <definedName name="Z_47FE580C_1B40_484B_A27C_9C582BD9B048_.wvu.PrintArea" localSheetId="8" hidden="1">'3.財政指標（都道府県）'!$A$1:$T$210</definedName>
    <definedName name="Z_47FE580C_1B40_484B_A27C_9C582BD9B048_.wvu.PrintArea" localSheetId="11" hidden="1">'4.発行実績 (指定都市)'!$A$1:$X$185</definedName>
    <definedName name="Z_47FE580C_1B40_484B_A27C_9C582BD9B048_.wvu.PrintArea" localSheetId="10" hidden="1">'4.発行実績 （都道府県)'!$A$1:$X$378</definedName>
    <definedName name="Z_47FE580C_1B40_484B_A27C_9C582BD9B048_.wvu.PrintArea" localSheetId="12" hidden="1">'5.共同発行債'!$A$1:$P$45</definedName>
    <definedName name="Z_47FE580C_1B40_484B_A27C_9C582BD9B048_.wvu.PrintTitles" localSheetId="7" hidden="1">'2.決算歳出（指定都市）'!$1:$5</definedName>
    <definedName name="Z_47FE580C_1B40_484B_A27C_9C582BD9B048_.wvu.PrintTitles" localSheetId="5" hidden="1">'2.決算歳出（都道府県）'!$1:$5</definedName>
    <definedName name="Z_47FE580C_1B40_484B_A27C_9C582BD9B048_.wvu.PrintTitles" localSheetId="6" hidden="1">'2.決算歳入 (指定都市)'!$2:$5</definedName>
    <definedName name="Z_47FE580C_1B40_484B_A27C_9C582BD9B048_.wvu.PrintTitles" localSheetId="4" hidden="1">'2.決算歳入（都道府県）'!$2:$5</definedName>
    <definedName name="Z_47FE580C_1B40_484B_A27C_9C582BD9B048_.wvu.PrintTitles" localSheetId="9" hidden="1">'3.財政指標 (指定都市)'!$1:$3</definedName>
    <definedName name="Z_47FE580C_1B40_484B_A27C_9C582BD9B048_.wvu.PrintTitles" localSheetId="8" hidden="1">'3.財政指標（都道府県）'!$2:$4</definedName>
    <definedName name="Z_47FE580C_1B40_484B_A27C_9C582BD9B048_.wvu.PrintTitles" localSheetId="11" hidden="1">'4.発行実績 (指定都市)'!$2:$4</definedName>
    <definedName name="Z_47FE580C_1B40_484B_A27C_9C582BD9B048_.wvu.PrintTitles" localSheetId="10" hidden="1">'4.発行実績 （都道府県)'!$2:$4</definedName>
    <definedName name="Z_9B2D8C31_2190_4904_B039_E0AF2BC504F7_.wvu.FilterData" localSheetId="11" hidden="1">'4.発行実績 (指定都市)'!$A$4:$Y$185</definedName>
    <definedName name="Z_9CD6CDFB_0526_4987_BB9B_F12261C08409_.wvu.FilterData" localSheetId="11" hidden="1">'4.発行実績 (指定都市)'!$A$4:$Y$185</definedName>
    <definedName name="Z_9CD6CDFB_0526_4987_BB9B_F12261C08409_.wvu.FilterData" localSheetId="10" hidden="1">'4.発行実績 （都道府県)'!$A$4:$AJ$377</definedName>
    <definedName name="Z_9CD6CDFB_0526_4987_BB9B_F12261C08409_.wvu.FilterData" localSheetId="12" hidden="1">'5.共同発行債'!$E$4:$P$45</definedName>
    <definedName name="Z_9CD6CDFB_0526_4987_BB9B_F12261C08409_.wvu.PrintArea" localSheetId="3" hidden="1">'1.R7予算（歳出）'!$A$1:$R$68</definedName>
    <definedName name="Z_9CD6CDFB_0526_4987_BB9B_F12261C08409_.wvu.PrintArea" localSheetId="2" hidden="1">'1.R7予算（歳入）'!$A$1:$T$68</definedName>
    <definedName name="Z_B07D689D_A88D_4FD6_A5A1_1BAAB5F2B100_.wvu.FilterData" localSheetId="11" hidden="1">'4.発行実績 (指定都市)'!$A$4:$Y$185</definedName>
    <definedName name="Z_B07D689D_A88D_4FD6_A5A1_1BAAB5F2B100_.wvu.FilterData" localSheetId="10" hidden="1">'4.発行実績 （都道府県)'!$A$4:$AJ$377</definedName>
    <definedName name="Z_B07D689D_A88D_4FD6_A5A1_1BAAB5F2B100_.wvu.FilterData" localSheetId="12" hidden="1">'5.共同発行債'!$E$4:$P$45</definedName>
    <definedName name="Z_B07D689D_A88D_4FD6_A5A1_1BAAB5F2B100_.wvu.PrintArea" localSheetId="7" hidden="1">'2.決算歳出（指定都市）'!$A$1:$S$106</definedName>
    <definedName name="Z_B07D689D_A88D_4FD6_A5A1_1BAAB5F2B100_.wvu.PrintArea" localSheetId="5" hidden="1">'2.決算歳出（都道府県）'!$A$1:$S$211</definedName>
    <definedName name="Z_B07D689D_A88D_4FD6_A5A1_1BAAB5F2B100_.wvu.PrintArea" localSheetId="6" hidden="1">'2.決算歳入 (指定都市)'!$A$1:$U$106</definedName>
    <definedName name="Z_B07D689D_A88D_4FD6_A5A1_1BAAB5F2B100_.wvu.PrintArea" localSheetId="4" hidden="1">'2.決算歳入（都道府県）'!$A$1:$S$211</definedName>
    <definedName name="Z_B07D689D_A88D_4FD6_A5A1_1BAAB5F2B100_.wvu.PrintArea" localSheetId="9" hidden="1">'3.財政指標 (指定都市)'!$A$1:$T$108</definedName>
    <definedName name="Z_B07D689D_A88D_4FD6_A5A1_1BAAB5F2B100_.wvu.PrintArea" localSheetId="8" hidden="1">'3.財政指標（都道府県）'!$A$1:$T$210</definedName>
    <definedName name="Z_B07D689D_A88D_4FD6_A5A1_1BAAB5F2B100_.wvu.PrintArea" localSheetId="11" hidden="1">'4.発行実績 (指定都市)'!$A$1:$X$185</definedName>
    <definedName name="Z_B07D689D_A88D_4FD6_A5A1_1BAAB5F2B100_.wvu.PrintArea" localSheetId="10" hidden="1">'4.発行実績 （都道府県)'!$A$1:$X$378</definedName>
    <definedName name="Z_B07D689D_A88D_4FD6_A5A1_1BAAB5F2B100_.wvu.PrintArea" localSheetId="12" hidden="1">'5.共同発行債'!$A$1:$P$45</definedName>
    <definedName name="Z_B07D689D_A88D_4FD6_A5A1_1BAAB5F2B100_.wvu.PrintTitles" localSheetId="7" hidden="1">'2.決算歳出（指定都市）'!$1:$5</definedName>
    <definedName name="Z_B07D689D_A88D_4FD6_A5A1_1BAAB5F2B100_.wvu.PrintTitles" localSheetId="5" hidden="1">'2.決算歳出（都道府県）'!$1:$5</definedName>
    <definedName name="Z_B07D689D_A88D_4FD6_A5A1_1BAAB5F2B100_.wvu.PrintTitles" localSheetId="6" hidden="1">'2.決算歳入 (指定都市)'!$2:$5</definedName>
    <definedName name="Z_B07D689D_A88D_4FD6_A5A1_1BAAB5F2B100_.wvu.PrintTitles" localSheetId="4" hidden="1">'2.決算歳入（都道府県）'!$2:$5</definedName>
    <definedName name="Z_B07D689D_A88D_4FD6_A5A1_1BAAB5F2B100_.wvu.PrintTitles" localSheetId="9" hidden="1">'3.財政指標 (指定都市)'!$1:$3</definedName>
    <definedName name="Z_B07D689D_A88D_4FD6_A5A1_1BAAB5F2B100_.wvu.PrintTitles" localSheetId="8" hidden="1">'3.財政指標（都道府県）'!$2:$4</definedName>
    <definedName name="Z_B07D689D_A88D_4FD6_A5A1_1BAAB5F2B100_.wvu.PrintTitles" localSheetId="11" hidden="1">'4.発行実績 (指定都市)'!$2:$4</definedName>
    <definedName name="Z_B07D689D_A88D_4FD6_A5A1_1BAAB5F2B100_.wvu.PrintTitles" localSheetId="10" hidden="1">'4.発行実績 （都道府県)'!$2:$4</definedName>
    <definedName name="Z_B2E4CA60_2AA4_48FC_8CF3_63D4644291F1_.wvu.FilterData" localSheetId="11" hidden="1">'4.発行実績 (指定都市)'!$A$4:$Y$185</definedName>
  </definedNames>
  <calcPr calcId="191029"/>
  <customWorkbookViews>
    <customWorkbookView name="izawa - 個人用ビュー" guid="{9CD6CDFB-0526-4987-BB9B-F12261C08409}" mergeInterval="0" personalView="1" maximized="1" windowWidth="1436" windowHeight="615" tabRatio="863" activeSheetId="4"/>
    <customWorkbookView name="matsuda - 個人用ビュー" guid="{47FE580C-1B40-484B-A27C-9C582BD9B048}" mergeInterval="0" personalView="1" maximized="1" windowWidth="1436" windowHeight="652" tabRatio="863" activeSheetId="11"/>
    <customWorkbookView name="koga - 個人用ビュー" guid="{B07D689D-A88D-4FD6-A5A1-1BAAB5F2B100}" mergeInterval="0" personalView="1" maximized="1" windowWidth="1436" windowHeight="633" tabRatio="897" activeSheetId="1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113" i="17" l="1"/>
  <c r="P64" i="16" l="1"/>
  <c r="P65" i="16"/>
  <c r="P66" i="16"/>
  <c r="P67" i="16"/>
  <c r="P62" i="16"/>
  <c r="P63" i="16"/>
  <c r="P61" i="16"/>
  <c r="D16" i="16" l="1"/>
  <c r="E16" i="16"/>
  <c r="F16" i="16"/>
  <c r="G16" i="16"/>
  <c r="H16" i="16"/>
  <c r="I16" i="16"/>
  <c r="U30" i="9" l="1"/>
  <c r="U180" i="9"/>
  <c r="D88" i="17" l="1"/>
  <c r="E88" i="17"/>
  <c r="F88" i="17"/>
  <c r="G88" i="17"/>
  <c r="H88" i="17"/>
  <c r="I88" i="17"/>
  <c r="D79" i="17"/>
  <c r="E79" i="17"/>
  <c r="F79" i="17"/>
  <c r="G79" i="17"/>
  <c r="H79" i="17"/>
  <c r="I79" i="17"/>
  <c r="W8" i="16"/>
  <c r="W7" i="16" s="1"/>
  <c r="I160" i="16"/>
  <c r="J160" i="16"/>
  <c r="D151" i="16"/>
  <c r="E151" i="16"/>
  <c r="F151" i="16"/>
  <c r="G151" i="16"/>
  <c r="H151" i="16"/>
  <c r="I151" i="16"/>
  <c r="D61" i="16"/>
  <c r="E61" i="16"/>
  <c r="F61" i="16"/>
  <c r="G61" i="16"/>
  <c r="H61" i="16"/>
  <c r="I61" i="16"/>
  <c r="P60" i="16"/>
  <c r="P59" i="16"/>
  <c r="D43" i="16"/>
  <c r="E43" i="16"/>
  <c r="F43" i="16"/>
  <c r="G43" i="16"/>
  <c r="H43" i="16"/>
  <c r="I43" i="16"/>
  <c r="U84" i="10" l="1"/>
  <c r="T105" i="8"/>
  <c r="U105" i="8"/>
  <c r="T100" i="8"/>
  <c r="U100" i="8"/>
  <c r="T95" i="8"/>
  <c r="U95" i="8"/>
  <c r="T90" i="8"/>
  <c r="U90" i="8"/>
  <c r="T85" i="8"/>
  <c r="U85" i="8"/>
  <c r="T80" i="8"/>
  <c r="U80" i="8"/>
  <c r="T75" i="8"/>
  <c r="U75" i="8"/>
  <c r="T70" i="8"/>
  <c r="U70" i="8"/>
  <c r="T65" i="8"/>
  <c r="U65" i="8"/>
  <c r="T60" i="8"/>
  <c r="U60" i="8"/>
  <c r="T55" i="8"/>
  <c r="U55" i="8"/>
  <c r="T50" i="8"/>
  <c r="U50" i="8"/>
  <c r="T45" i="8"/>
  <c r="U45" i="8"/>
  <c r="T40" i="8"/>
  <c r="U40" i="8"/>
  <c r="T35" i="8"/>
  <c r="U35" i="8"/>
  <c r="T30" i="8"/>
  <c r="U30" i="8"/>
  <c r="T25" i="8"/>
  <c r="U25" i="8"/>
  <c r="T20" i="8"/>
  <c r="U20" i="8"/>
  <c r="T15" i="8"/>
  <c r="U15" i="8"/>
  <c r="T10" i="8"/>
  <c r="U10" i="8"/>
  <c r="T129" i="5" l="1"/>
  <c r="U135" i="5" l="1"/>
  <c r="U104" i="8" l="1"/>
  <c r="T104" i="8"/>
  <c r="U103" i="8"/>
  <c r="T103" i="8"/>
  <c r="U102" i="8"/>
  <c r="T102" i="8"/>
  <c r="U101" i="8"/>
  <c r="T101" i="8"/>
  <c r="U99" i="8"/>
  <c r="T99" i="8"/>
  <c r="U98" i="8"/>
  <c r="T98" i="8"/>
  <c r="U97" i="8"/>
  <c r="T97" i="8"/>
  <c r="U96" i="8"/>
  <c r="T96" i="8"/>
  <c r="U94" i="8"/>
  <c r="T94" i="8"/>
  <c r="U93" i="8"/>
  <c r="T93" i="8"/>
  <c r="U92" i="8"/>
  <c r="T92" i="8"/>
  <c r="U91" i="8"/>
  <c r="T91" i="8"/>
  <c r="U89" i="8"/>
  <c r="T89" i="8"/>
  <c r="U88" i="8"/>
  <c r="T88" i="8"/>
  <c r="U87" i="8"/>
  <c r="T87" i="8"/>
  <c r="U86" i="8"/>
  <c r="T86" i="8"/>
  <c r="U84" i="8"/>
  <c r="T84" i="8"/>
  <c r="U83" i="8"/>
  <c r="T83" i="8"/>
  <c r="U82" i="8"/>
  <c r="T82" i="8"/>
  <c r="U81" i="8"/>
  <c r="T81" i="8"/>
  <c r="U79" i="8"/>
  <c r="T79" i="8"/>
  <c r="U78" i="8"/>
  <c r="T78" i="8"/>
  <c r="U77" i="8"/>
  <c r="T77" i="8"/>
  <c r="U76" i="8"/>
  <c r="T76" i="8"/>
  <c r="U74" i="8"/>
  <c r="T74" i="8"/>
  <c r="U73" i="8"/>
  <c r="T73" i="8"/>
  <c r="U72" i="8"/>
  <c r="T72" i="8"/>
  <c r="U71" i="8"/>
  <c r="T71" i="8"/>
  <c r="U69" i="8"/>
  <c r="T69" i="8"/>
  <c r="U68" i="8"/>
  <c r="T68" i="8"/>
  <c r="U67" i="8"/>
  <c r="T67" i="8"/>
  <c r="U66" i="8"/>
  <c r="T66" i="8"/>
  <c r="U64" i="8"/>
  <c r="T64" i="8"/>
  <c r="U63" i="8"/>
  <c r="T63" i="8"/>
  <c r="U62" i="8"/>
  <c r="T62" i="8"/>
  <c r="U61" i="8"/>
  <c r="T61" i="8"/>
  <c r="U59" i="8"/>
  <c r="T59" i="8"/>
  <c r="U58" i="8"/>
  <c r="T58" i="8"/>
  <c r="U57" i="8"/>
  <c r="T57" i="8"/>
  <c r="U56" i="8"/>
  <c r="T56" i="8"/>
  <c r="U54" i="8"/>
  <c r="T54" i="8"/>
  <c r="U53" i="8"/>
  <c r="T53" i="8"/>
  <c r="U52" i="8"/>
  <c r="T52" i="8"/>
  <c r="U51" i="8"/>
  <c r="T51" i="8"/>
  <c r="U49" i="8"/>
  <c r="T49" i="8"/>
  <c r="U48" i="8"/>
  <c r="T48" i="8"/>
  <c r="U47" i="8"/>
  <c r="T47" i="8"/>
  <c r="U46" i="8"/>
  <c r="T46" i="8"/>
  <c r="U44" i="8"/>
  <c r="T44" i="8"/>
  <c r="U43" i="8"/>
  <c r="T43" i="8"/>
  <c r="U42" i="8"/>
  <c r="T42" i="8"/>
  <c r="U41" i="8"/>
  <c r="T41" i="8"/>
  <c r="U39" i="8"/>
  <c r="T39" i="8"/>
  <c r="U38" i="8"/>
  <c r="T38" i="8"/>
  <c r="U37" i="8"/>
  <c r="T37" i="8"/>
  <c r="U36" i="8"/>
  <c r="T36" i="8"/>
  <c r="U34" i="8"/>
  <c r="T34" i="8"/>
  <c r="U33" i="8"/>
  <c r="T33" i="8"/>
  <c r="U32" i="8"/>
  <c r="T32" i="8"/>
  <c r="U31" i="8"/>
  <c r="T31" i="8"/>
  <c r="U29" i="8"/>
  <c r="T29" i="8"/>
  <c r="U28" i="8"/>
  <c r="T28" i="8"/>
  <c r="U27" i="8"/>
  <c r="T27" i="8"/>
  <c r="U26" i="8"/>
  <c r="T26" i="8"/>
  <c r="U24" i="8"/>
  <c r="T24" i="8"/>
  <c r="U23" i="8"/>
  <c r="T23" i="8"/>
  <c r="U22" i="8"/>
  <c r="T22" i="8"/>
  <c r="U21" i="8"/>
  <c r="T21" i="8"/>
  <c r="U19" i="8"/>
  <c r="T19" i="8"/>
  <c r="U18" i="8"/>
  <c r="T18" i="8"/>
  <c r="U17" i="8"/>
  <c r="T17" i="8"/>
  <c r="U16" i="8"/>
  <c r="T16" i="8"/>
  <c r="U14" i="8"/>
  <c r="T14" i="8"/>
  <c r="U13" i="8"/>
  <c r="T13" i="8"/>
  <c r="U12" i="8"/>
  <c r="T12" i="8"/>
  <c r="U11" i="8"/>
  <c r="T11" i="8"/>
  <c r="U9" i="8"/>
  <c r="T9" i="8"/>
  <c r="U8" i="8"/>
  <c r="T8" i="8"/>
  <c r="U7" i="8"/>
  <c r="T7" i="8"/>
  <c r="U6" i="8"/>
  <c r="T6" i="8"/>
  <c r="D5" i="13"/>
  <c r="W88" i="16"/>
  <c r="P32" i="17"/>
  <c r="W178" i="17"/>
  <c r="Q178" i="17"/>
  <c r="Q25" i="17"/>
  <c r="R25" i="17"/>
  <c r="S25" i="17"/>
  <c r="T25" i="17"/>
  <c r="U25" i="17"/>
  <c r="V25" i="17"/>
  <c r="W25" i="17"/>
  <c r="Q34" i="17"/>
  <c r="R34" i="17"/>
  <c r="S34" i="17"/>
  <c r="T34" i="17"/>
  <c r="U34" i="17"/>
  <c r="V34" i="17"/>
  <c r="W34" i="17"/>
  <c r="Q43" i="17"/>
  <c r="R43" i="17"/>
  <c r="S43" i="17"/>
  <c r="T43" i="17"/>
  <c r="U43" i="17"/>
  <c r="V43" i="17"/>
  <c r="W43" i="17"/>
  <c r="Q52" i="17"/>
  <c r="R52" i="17"/>
  <c r="S52" i="17"/>
  <c r="T52" i="17"/>
  <c r="U52" i="17"/>
  <c r="V52" i="17"/>
  <c r="W52" i="17"/>
  <c r="Q61" i="17"/>
  <c r="R61" i="17"/>
  <c r="S61" i="17"/>
  <c r="T61" i="17"/>
  <c r="U61" i="17"/>
  <c r="V61" i="17"/>
  <c r="W61" i="17"/>
  <c r="Q70" i="17"/>
  <c r="R70" i="17"/>
  <c r="S70" i="17"/>
  <c r="T70" i="17"/>
  <c r="U70" i="17"/>
  <c r="V70" i="17"/>
  <c r="W70" i="17"/>
  <c r="Q79" i="17"/>
  <c r="R79" i="17"/>
  <c r="S79" i="17"/>
  <c r="T79" i="17"/>
  <c r="U79" i="17"/>
  <c r="V79" i="17"/>
  <c r="W79" i="17"/>
  <c r="Q88" i="17"/>
  <c r="R88" i="17"/>
  <c r="S88" i="17"/>
  <c r="T88" i="17"/>
  <c r="U88" i="17"/>
  <c r="V88" i="17"/>
  <c r="W88" i="17"/>
  <c r="Q97" i="17"/>
  <c r="R97" i="17"/>
  <c r="S97" i="17"/>
  <c r="T97" i="17"/>
  <c r="U97" i="17"/>
  <c r="V97" i="17"/>
  <c r="W97" i="17"/>
  <c r="Q106" i="17"/>
  <c r="R106" i="17"/>
  <c r="S106" i="17"/>
  <c r="T106" i="17"/>
  <c r="U106" i="17"/>
  <c r="V106" i="17"/>
  <c r="W106" i="17"/>
  <c r="Q115" i="17"/>
  <c r="R115" i="17"/>
  <c r="S115" i="17"/>
  <c r="T115" i="17"/>
  <c r="U115" i="17"/>
  <c r="V115" i="17"/>
  <c r="W115" i="17"/>
  <c r="Q124" i="17"/>
  <c r="R124" i="17"/>
  <c r="S124" i="17"/>
  <c r="T124" i="17"/>
  <c r="U124" i="17"/>
  <c r="V124" i="17"/>
  <c r="W124" i="17"/>
  <c r="Q133" i="17"/>
  <c r="R133" i="17"/>
  <c r="S133" i="17"/>
  <c r="T133" i="17"/>
  <c r="U133" i="17"/>
  <c r="V133" i="17"/>
  <c r="W133" i="17"/>
  <c r="Q142" i="17"/>
  <c r="R142" i="17"/>
  <c r="S142" i="17"/>
  <c r="T142" i="17"/>
  <c r="U142" i="17"/>
  <c r="V142" i="17"/>
  <c r="W142" i="17"/>
  <c r="Q151" i="17"/>
  <c r="R151" i="17"/>
  <c r="S151" i="17"/>
  <c r="T151" i="17"/>
  <c r="U151" i="17"/>
  <c r="V151" i="17"/>
  <c r="W151" i="17"/>
  <c r="Q160" i="17"/>
  <c r="R160" i="17"/>
  <c r="S160" i="17"/>
  <c r="T160" i="17"/>
  <c r="U160" i="17"/>
  <c r="V160" i="17"/>
  <c r="W160" i="17"/>
  <c r="Q169" i="17"/>
  <c r="R169" i="17"/>
  <c r="S169" i="17"/>
  <c r="T169" i="17"/>
  <c r="U169" i="17"/>
  <c r="V169" i="17"/>
  <c r="W169" i="17"/>
  <c r="R178" i="17"/>
  <c r="S178" i="17"/>
  <c r="T178" i="17"/>
  <c r="U178" i="17"/>
  <c r="V178" i="17"/>
  <c r="W16" i="17"/>
  <c r="V16" i="17"/>
  <c r="U16" i="17"/>
  <c r="T16" i="17"/>
  <c r="S16" i="17"/>
  <c r="R16" i="17"/>
  <c r="Q16" i="17"/>
  <c r="W7" i="17"/>
  <c r="Q7" i="17"/>
  <c r="R7" i="17"/>
  <c r="S7" i="17"/>
  <c r="T7" i="17"/>
  <c r="U7" i="17"/>
  <c r="V7" i="17"/>
  <c r="K178" i="17"/>
  <c r="J25" i="17"/>
  <c r="K25" i="17"/>
  <c r="L25" i="17"/>
  <c r="M25" i="17"/>
  <c r="N25" i="17"/>
  <c r="O25" i="17"/>
  <c r="J34" i="17"/>
  <c r="K34" i="17"/>
  <c r="L34" i="17"/>
  <c r="M34" i="17"/>
  <c r="N34" i="17"/>
  <c r="O34" i="17"/>
  <c r="J43" i="17"/>
  <c r="K43" i="17"/>
  <c r="L43" i="17"/>
  <c r="M43" i="17"/>
  <c r="N43" i="17"/>
  <c r="O43" i="17"/>
  <c r="J52" i="17"/>
  <c r="K52" i="17"/>
  <c r="L52" i="17"/>
  <c r="M52" i="17"/>
  <c r="N52" i="17"/>
  <c r="O52" i="17"/>
  <c r="J61" i="17"/>
  <c r="K61" i="17"/>
  <c r="L61" i="17"/>
  <c r="M61" i="17"/>
  <c r="N61" i="17"/>
  <c r="O61" i="17"/>
  <c r="J70" i="17"/>
  <c r="K70" i="17"/>
  <c r="L70" i="17"/>
  <c r="M70" i="17"/>
  <c r="N70" i="17"/>
  <c r="O70" i="17"/>
  <c r="J79" i="17"/>
  <c r="K79" i="17"/>
  <c r="L79" i="17"/>
  <c r="M79" i="17"/>
  <c r="N79" i="17"/>
  <c r="O79" i="17"/>
  <c r="J88" i="17"/>
  <c r="K88" i="17"/>
  <c r="L88" i="17"/>
  <c r="M88" i="17"/>
  <c r="N88" i="17"/>
  <c r="O88" i="17"/>
  <c r="J97" i="17"/>
  <c r="K97" i="17"/>
  <c r="L97" i="17"/>
  <c r="M97" i="17"/>
  <c r="N97" i="17"/>
  <c r="O97" i="17"/>
  <c r="J106" i="17"/>
  <c r="K106" i="17"/>
  <c r="L106" i="17"/>
  <c r="M106" i="17"/>
  <c r="N106" i="17"/>
  <c r="O106" i="17"/>
  <c r="J115" i="17"/>
  <c r="K115" i="17"/>
  <c r="L115" i="17"/>
  <c r="M115" i="17"/>
  <c r="N115" i="17"/>
  <c r="O115" i="17"/>
  <c r="J124" i="17"/>
  <c r="K124" i="17"/>
  <c r="L124" i="17"/>
  <c r="M124" i="17"/>
  <c r="N124" i="17"/>
  <c r="O124" i="17"/>
  <c r="J133" i="17"/>
  <c r="K133" i="17"/>
  <c r="L133" i="17"/>
  <c r="M133" i="17"/>
  <c r="N133" i="17"/>
  <c r="O133" i="17"/>
  <c r="J142" i="17"/>
  <c r="K142" i="17"/>
  <c r="L142" i="17"/>
  <c r="M142" i="17"/>
  <c r="N142" i="17"/>
  <c r="O142" i="17"/>
  <c r="J151" i="17"/>
  <c r="K151" i="17"/>
  <c r="L151" i="17"/>
  <c r="M151" i="17"/>
  <c r="N151" i="17"/>
  <c r="O151" i="17"/>
  <c r="J160" i="17"/>
  <c r="K160" i="17"/>
  <c r="L160" i="17"/>
  <c r="M160" i="17"/>
  <c r="N160" i="17"/>
  <c r="O160" i="17"/>
  <c r="J169" i="17"/>
  <c r="K169" i="17"/>
  <c r="L169" i="17"/>
  <c r="M169" i="17"/>
  <c r="N169" i="17"/>
  <c r="O169" i="17"/>
  <c r="J178" i="17"/>
  <c r="L178" i="17"/>
  <c r="M178" i="17"/>
  <c r="N178" i="17"/>
  <c r="O178" i="17"/>
  <c r="O16" i="17"/>
  <c r="N16" i="17"/>
  <c r="M16" i="17"/>
  <c r="L16" i="17"/>
  <c r="K16" i="17"/>
  <c r="J16" i="17"/>
  <c r="J7" i="17"/>
  <c r="K7" i="17"/>
  <c r="L7" i="17"/>
  <c r="M7" i="17"/>
  <c r="N7" i="17"/>
  <c r="O7" i="17"/>
  <c r="I169" i="17"/>
  <c r="H169" i="17"/>
  <c r="G169" i="17"/>
  <c r="F169" i="17"/>
  <c r="E169" i="17"/>
  <c r="D169" i="17"/>
  <c r="I160" i="17"/>
  <c r="H160" i="17"/>
  <c r="G160" i="17"/>
  <c r="F160" i="17"/>
  <c r="E160" i="17"/>
  <c r="D160" i="17"/>
  <c r="I151" i="17"/>
  <c r="H151" i="17"/>
  <c r="G151" i="17"/>
  <c r="F151" i="17"/>
  <c r="E151" i="17"/>
  <c r="D151" i="17"/>
  <c r="I124" i="17"/>
  <c r="H124" i="17"/>
  <c r="G124" i="17"/>
  <c r="F124" i="17"/>
  <c r="E124" i="17"/>
  <c r="D124" i="17"/>
  <c r="I115" i="17"/>
  <c r="H115" i="17"/>
  <c r="G115" i="17"/>
  <c r="F115" i="17"/>
  <c r="E115" i="17"/>
  <c r="D115" i="17"/>
  <c r="I97" i="17"/>
  <c r="H97" i="17"/>
  <c r="G97" i="17"/>
  <c r="F97" i="17"/>
  <c r="E97" i="17"/>
  <c r="D97" i="17"/>
  <c r="I52" i="17"/>
  <c r="H52" i="17"/>
  <c r="G52" i="17"/>
  <c r="F52" i="17"/>
  <c r="E52" i="17"/>
  <c r="D52" i="17"/>
  <c r="I43" i="17"/>
  <c r="H43" i="17"/>
  <c r="G43" i="17"/>
  <c r="F43" i="17"/>
  <c r="E43" i="17"/>
  <c r="D43" i="17"/>
  <c r="I34" i="17"/>
  <c r="H34" i="17"/>
  <c r="G34" i="17"/>
  <c r="F34" i="17"/>
  <c r="E34" i="17"/>
  <c r="D34" i="17"/>
  <c r="I16" i="17"/>
  <c r="H16" i="17"/>
  <c r="G16" i="17"/>
  <c r="F16" i="17"/>
  <c r="E16" i="17"/>
  <c r="D16" i="17"/>
  <c r="I7" i="17"/>
  <c r="H7" i="17"/>
  <c r="G7" i="17"/>
  <c r="F7" i="17"/>
  <c r="E7" i="17"/>
  <c r="D7" i="17"/>
  <c r="K188" i="16"/>
  <c r="P14" i="16"/>
  <c r="P15" i="16"/>
  <c r="Q34" i="16"/>
  <c r="R34" i="16"/>
  <c r="S34" i="16"/>
  <c r="T34" i="16"/>
  <c r="U34" i="16"/>
  <c r="V34" i="16"/>
  <c r="W34" i="16"/>
  <c r="Q43" i="16"/>
  <c r="R43" i="16"/>
  <c r="S43" i="16"/>
  <c r="T43" i="16"/>
  <c r="U43" i="16"/>
  <c r="V43" i="16"/>
  <c r="W43" i="16"/>
  <c r="Q52" i="16"/>
  <c r="R52" i="16"/>
  <c r="S52" i="16"/>
  <c r="T52" i="16"/>
  <c r="U52" i="16"/>
  <c r="V52" i="16"/>
  <c r="W52" i="16"/>
  <c r="Q61" i="16"/>
  <c r="R61" i="16"/>
  <c r="S61" i="16"/>
  <c r="T61" i="16"/>
  <c r="U61" i="16"/>
  <c r="V61" i="16"/>
  <c r="W61" i="16"/>
  <c r="Q70" i="16"/>
  <c r="R70" i="16"/>
  <c r="S70" i="16"/>
  <c r="T70" i="16"/>
  <c r="U70" i="16"/>
  <c r="V70" i="16"/>
  <c r="W70" i="16"/>
  <c r="Q79" i="16"/>
  <c r="R79" i="16"/>
  <c r="S79" i="16"/>
  <c r="T79" i="16"/>
  <c r="U79" i="16"/>
  <c r="V79" i="16"/>
  <c r="W79" i="16"/>
  <c r="Q88" i="16"/>
  <c r="R88" i="16"/>
  <c r="S88" i="16"/>
  <c r="T88" i="16"/>
  <c r="U88" i="16"/>
  <c r="V88" i="16"/>
  <c r="Q97" i="16"/>
  <c r="R97" i="16"/>
  <c r="S97" i="16"/>
  <c r="T97" i="16"/>
  <c r="U97" i="16"/>
  <c r="V97" i="16"/>
  <c r="W97" i="16"/>
  <c r="Q106" i="16"/>
  <c r="R106" i="16"/>
  <c r="S106" i="16"/>
  <c r="T106" i="16"/>
  <c r="U106" i="16"/>
  <c r="V106" i="16"/>
  <c r="W106" i="16"/>
  <c r="Q115" i="16"/>
  <c r="R115" i="16"/>
  <c r="S115" i="16"/>
  <c r="T115" i="16"/>
  <c r="U115" i="16"/>
  <c r="V115" i="16"/>
  <c r="W115" i="16"/>
  <c r="Q124" i="16"/>
  <c r="R124" i="16"/>
  <c r="S124" i="16"/>
  <c r="T124" i="16"/>
  <c r="U124" i="16"/>
  <c r="V124" i="16"/>
  <c r="W124" i="16"/>
  <c r="Q133" i="16"/>
  <c r="R133" i="16"/>
  <c r="S133" i="16"/>
  <c r="T133" i="16"/>
  <c r="U133" i="16"/>
  <c r="V133" i="16"/>
  <c r="W133" i="16"/>
  <c r="Q142" i="16"/>
  <c r="R142" i="16"/>
  <c r="S142" i="16"/>
  <c r="T142" i="16"/>
  <c r="U142" i="16"/>
  <c r="V142" i="16"/>
  <c r="W142" i="16"/>
  <c r="Q151" i="16"/>
  <c r="R151" i="16"/>
  <c r="S151" i="16"/>
  <c r="T151" i="16"/>
  <c r="U151" i="16"/>
  <c r="V151" i="16"/>
  <c r="W151" i="16"/>
  <c r="Q160" i="16"/>
  <c r="R160" i="16"/>
  <c r="S160" i="16"/>
  <c r="T160" i="16"/>
  <c r="U160" i="16"/>
  <c r="V160" i="16"/>
  <c r="W160" i="16"/>
  <c r="Q169" i="16"/>
  <c r="R169" i="16"/>
  <c r="S169" i="16"/>
  <c r="T169" i="16"/>
  <c r="U169" i="16"/>
  <c r="V169" i="16"/>
  <c r="W169" i="16"/>
  <c r="Q178" i="16"/>
  <c r="R178" i="16"/>
  <c r="S178" i="16"/>
  <c r="T178" i="16"/>
  <c r="U178" i="16"/>
  <c r="V178" i="16"/>
  <c r="W178" i="16"/>
  <c r="Q188" i="16"/>
  <c r="R188" i="16"/>
  <c r="S188" i="16"/>
  <c r="T188" i="16"/>
  <c r="U188" i="16"/>
  <c r="V188" i="16"/>
  <c r="W188" i="16"/>
  <c r="Q197" i="16"/>
  <c r="R197" i="16"/>
  <c r="S197" i="16"/>
  <c r="T197" i="16"/>
  <c r="U197" i="16"/>
  <c r="V197" i="16"/>
  <c r="W197" i="16"/>
  <c r="Q206" i="16"/>
  <c r="R206" i="16"/>
  <c r="S206" i="16"/>
  <c r="T206" i="16"/>
  <c r="U206" i="16"/>
  <c r="V206" i="16"/>
  <c r="W206" i="16"/>
  <c r="Q215" i="16"/>
  <c r="R215" i="16"/>
  <c r="S215" i="16"/>
  <c r="T215" i="16"/>
  <c r="U215" i="16"/>
  <c r="V215" i="16"/>
  <c r="W215" i="16"/>
  <c r="Q224" i="16"/>
  <c r="R224" i="16"/>
  <c r="S224" i="16"/>
  <c r="T224" i="16"/>
  <c r="U224" i="16"/>
  <c r="V224" i="16"/>
  <c r="W224" i="16"/>
  <c r="Q233" i="16"/>
  <c r="R233" i="16"/>
  <c r="S233" i="16"/>
  <c r="T233" i="16"/>
  <c r="U233" i="16"/>
  <c r="V233" i="16"/>
  <c r="W233" i="16"/>
  <c r="Q242" i="16"/>
  <c r="R242" i="16"/>
  <c r="S242" i="16"/>
  <c r="T242" i="16"/>
  <c r="U242" i="16"/>
  <c r="V242" i="16"/>
  <c r="W242" i="16"/>
  <c r="Q251" i="16"/>
  <c r="R251" i="16"/>
  <c r="S251" i="16"/>
  <c r="T251" i="16"/>
  <c r="U251" i="16"/>
  <c r="V251" i="16"/>
  <c r="W251" i="16"/>
  <c r="Q260" i="16"/>
  <c r="R260" i="16"/>
  <c r="S260" i="16"/>
  <c r="T260" i="16"/>
  <c r="U260" i="16"/>
  <c r="V260" i="16"/>
  <c r="W260" i="16"/>
  <c r="Q269" i="16"/>
  <c r="R269" i="16"/>
  <c r="S269" i="16"/>
  <c r="T269" i="16"/>
  <c r="U269" i="16"/>
  <c r="V269" i="16"/>
  <c r="W269" i="16"/>
  <c r="Q278" i="16"/>
  <c r="R278" i="16"/>
  <c r="S278" i="16"/>
  <c r="T278" i="16"/>
  <c r="U278" i="16"/>
  <c r="V278" i="16"/>
  <c r="W278" i="16"/>
  <c r="Q287" i="16"/>
  <c r="R287" i="16"/>
  <c r="S287" i="16"/>
  <c r="T287" i="16"/>
  <c r="U287" i="16"/>
  <c r="V287" i="16"/>
  <c r="W287" i="16"/>
  <c r="Q296" i="16"/>
  <c r="R296" i="16"/>
  <c r="S296" i="16"/>
  <c r="T296" i="16"/>
  <c r="U296" i="16"/>
  <c r="V296" i="16"/>
  <c r="W296" i="16"/>
  <c r="Q305" i="16"/>
  <c r="R305" i="16"/>
  <c r="S305" i="16"/>
  <c r="T305" i="16"/>
  <c r="U305" i="16"/>
  <c r="V305" i="16"/>
  <c r="W305" i="16"/>
  <c r="Q314" i="16"/>
  <c r="R314" i="16"/>
  <c r="S314" i="16"/>
  <c r="T314" i="16"/>
  <c r="U314" i="16"/>
  <c r="V314" i="16"/>
  <c r="W314" i="16"/>
  <c r="Q323" i="16"/>
  <c r="R323" i="16"/>
  <c r="S323" i="16"/>
  <c r="T323" i="16"/>
  <c r="U323" i="16"/>
  <c r="V323" i="16"/>
  <c r="W323" i="16"/>
  <c r="Q332" i="16"/>
  <c r="R332" i="16"/>
  <c r="S332" i="16"/>
  <c r="T332" i="16"/>
  <c r="U332" i="16"/>
  <c r="V332" i="16"/>
  <c r="W332" i="16"/>
  <c r="Q341" i="16"/>
  <c r="R341" i="16"/>
  <c r="S341" i="16"/>
  <c r="T341" i="16"/>
  <c r="U341" i="16"/>
  <c r="V341" i="16"/>
  <c r="W341" i="16"/>
  <c r="Q350" i="16"/>
  <c r="R350" i="16"/>
  <c r="S350" i="16"/>
  <c r="T350" i="16"/>
  <c r="U350" i="16"/>
  <c r="V350" i="16"/>
  <c r="W350" i="16"/>
  <c r="Q359" i="16"/>
  <c r="R359" i="16"/>
  <c r="S359" i="16"/>
  <c r="T359" i="16"/>
  <c r="U359" i="16"/>
  <c r="V359" i="16"/>
  <c r="W359" i="16"/>
  <c r="Q368" i="16"/>
  <c r="R368" i="16"/>
  <c r="S368" i="16"/>
  <c r="T368" i="16"/>
  <c r="U368" i="16"/>
  <c r="V368" i="16"/>
  <c r="W368" i="16"/>
  <c r="W25" i="16"/>
  <c r="V25" i="16"/>
  <c r="U25" i="16"/>
  <c r="T25" i="16"/>
  <c r="S25" i="16"/>
  <c r="R25" i="16"/>
  <c r="Q25" i="16"/>
  <c r="W16" i="16"/>
  <c r="V16" i="16"/>
  <c r="U16" i="16"/>
  <c r="T16" i="16"/>
  <c r="S16" i="16"/>
  <c r="R16" i="16"/>
  <c r="Q16" i="16"/>
  <c r="J34" i="16"/>
  <c r="K34" i="16"/>
  <c r="L34" i="16"/>
  <c r="M34" i="16"/>
  <c r="N34" i="16"/>
  <c r="O34" i="16"/>
  <c r="J43" i="16"/>
  <c r="K43" i="16"/>
  <c r="L43" i="16"/>
  <c r="M43" i="16"/>
  <c r="N43" i="16"/>
  <c r="O43" i="16"/>
  <c r="J52" i="16"/>
  <c r="K52" i="16"/>
  <c r="L52" i="16"/>
  <c r="M52" i="16"/>
  <c r="N52" i="16"/>
  <c r="O52" i="16"/>
  <c r="J61" i="16"/>
  <c r="K61" i="16"/>
  <c r="L61" i="16"/>
  <c r="M61" i="16"/>
  <c r="N61" i="16"/>
  <c r="O61" i="16"/>
  <c r="J70" i="16"/>
  <c r="K70" i="16"/>
  <c r="L70" i="16"/>
  <c r="M70" i="16"/>
  <c r="N70" i="16"/>
  <c r="O70" i="16"/>
  <c r="J79" i="16"/>
  <c r="K79" i="16"/>
  <c r="L79" i="16"/>
  <c r="M79" i="16"/>
  <c r="N79" i="16"/>
  <c r="O79" i="16"/>
  <c r="J88" i="16"/>
  <c r="K88" i="16"/>
  <c r="L88" i="16"/>
  <c r="M88" i="16"/>
  <c r="N88" i="16"/>
  <c r="O88" i="16"/>
  <c r="J97" i="16"/>
  <c r="K97" i="16"/>
  <c r="L97" i="16"/>
  <c r="M97" i="16"/>
  <c r="N97" i="16"/>
  <c r="O97" i="16"/>
  <c r="J106" i="16"/>
  <c r="K106" i="16"/>
  <c r="L106" i="16"/>
  <c r="M106" i="16"/>
  <c r="N106" i="16"/>
  <c r="O106" i="16"/>
  <c r="J115" i="16"/>
  <c r="K115" i="16"/>
  <c r="L115" i="16"/>
  <c r="M115" i="16"/>
  <c r="N115" i="16"/>
  <c r="O115" i="16"/>
  <c r="J124" i="16"/>
  <c r="K124" i="16"/>
  <c r="L124" i="16"/>
  <c r="M124" i="16"/>
  <c r="N124" i="16"/>
  <c r="O124" i="16"/>
  <c r="J133" i="16"/>
  <c r="K133" i="16"/>
  <c r="L133" i="16"/>
  <c r="M133" i="16"/>
  <c r="N133" i="16"/>
  <c r="O133" i="16"/>
  <c r="J142" i="16"/>
  <c r="K142" i="16"/>
  <c r="L142" i="16"/>
  <c r="M142" i="16"/>
  <c r="N142" i="16"/>
  <c r="O142" i="16"/>
  <c r="J151" i="16"/>
  <c r="K151" i="16"/>
  <c r="L151" i="16"/>
  <c r="M151" i="16"/>
  <c r="N151" i="16"/>
  <c r="O151" i="16"/>
  <c r="K160" i="16"/>
  <c r="L160" i="16"/>
  <c r="M160" i="16"/>
  <c r="N160" i="16"/>
  <c r="O160" i="16"/>
  <c r="J169" i="16"/>
  <c r="K169" i="16"/>
  <c r="L169" i="16"/>
  <c r="M169" i="16"/>
  <c r="N169" i="16"/>
  <c r="O169" i="16"/>
  <c r="J178" i="16"/>
  <c r="K178" i="16"/>
  <c r="L178" i="16"/>
  <c r="M178" i="16"/>
  <c r="N178" i="16"/>
  <c r="O178" i="16"/>
  <c r="J188" i="16"/>
  <c r="L188" i="16"/>
  <c r="M188" i="16"/>
  <c r="N188" i="16"/>
  <c r="O188" i="16"/>
  <c r="J197" i="16"/>
  <c r="K197" i="16"/>
  <c r="L197" i="16"/>
  <c r="M197" i="16"/>
  <c r="N197" i="16"/>
  <c r="O197" i="16"/>
  <c r="J206" i="16"/>
  <c r="K206" i="16"/>
  <c r="L206" i="16"/>
  <c r="M206" i="16"/>
  <c r="N206" i="16"/>
  <c r="O206" i="16"/>
  <c r="J215" i="16"/>
  <c r="K215" i="16"/>
  <c r="L215" i="16"/>
  <c r="M215" i="16"/>
  <c r="N215" i="16"/>
  <c r="O215" i="16"/>
  <c r="J224" i="16"/>
  <c r="K224" i="16"/>
  <c r="L224" i="16"/>
  <c r="M224" i="16"/>
  <c r="N224" i="16"/>
  <c r="O224" i="16"/>
  <c r="J233" i="16"/>
  <c r="K233" i="16"/>
  <c r="L233" i="16"/>
  <c r="M233" i="16"/>
  <c r="N233" i="16"/>
  <c r="O233" i="16"/>
  <c r="J242" i="16"/>
  <c r="K242" i="16"/>
  <c r="L242" i="16"/>
  <c r="M242" i="16"/>
  <c r="N242" i="16"/>
  <c r="O242" i="16"/>
  <c r="J251" i="16"/>
  <c r="K251" i="16"/>
  <c r="L251" i="16"/>
  <c r="M251" i="16"/>
  <c r="N251" i="16"/>
  <c r="O251" i="16"/>
  <c r="J260" i="16"/>
  <c r="K260" i="16"/>
  <c r="L260" i="16"/>
  <c r="M260" i="16"/>
  <c r="N260" i="16"/>
  <c r="O260" i="16"/>
  <c r="J269" i="16"/>
  <c r="K269" i="16"/>
  <c r="L269" i="16"/>
  <c r="M269" i="16"/>
  <c r="N269" i="16"/>
  <c r="O269" i="16"/>
  <c r="J278" i="16"/>
  <c r="K278" i="16"/>
  <c r="L278" i="16"/>
  <c r="M278" i="16"/>
  <c r="N278" i="16"/>
  <c r="O278" i="16"/>
  <c r="J287" i="16"/>
  <c r="K287" i="16"/>
  <c r="L287" i="16"/>
  <c r="M287" i="16"/>
  <c r="N287" i="16"/>
  <c r="O287" i="16"/>
  <c r="J296" i="16"/>
  <c r="K296" i="16"/>
  <c r="L296" i="16"/>
  <c r="M296" i="16"/>
  <c r="N296" i="16"/>
  <c r="O296" i="16"/>
  <c r="J305" i="16"/>
  <c r="K305" i="16"/>
  <c r="L305" i="16"/>
  <c r="M305" i="16"/>
  <c r="N305" i="16"/>
  <c r="O305" i="16"/>
  <c r="J314" i="16"/>
  <c r="K314" i="16"/>
  <c r="L314" i="16"/>
  <c r="M314" i="16"/>
  <c r="N314" i="16"/>
  <c r="O314" i="16"/>
  <c r="J323" i="16"/>
  <c r="K323" i="16"/>
  <c r="L323" i="16"/>
  <c r="M323" i="16"/>
  <c r="N323" i="16"/>
  <c r="O323" i="16"/>
  <c r="J332" i="16"/>
  <c r="K332" i="16"/>
  <c r="L332" i="16"/>
  <c r="M332" i="16"/>
  <c r="N332" i="16"/>
  <c r="O332" i="16"/>
  <c r="J341" i="16"/>
  <c r="K341" i="16"/>
  <c r="L341" i="16"/>
  <c r="M341" i="16"/>
  <c r="N341" i="16"/>
  <c r="O341" i="16"/>
  <c r="J350" i="16"/>
  <c r="K350" i="16"/>
  <c r="L350" i="16"/>
  <c r="M350" i="16"/>
  <c r="N350" i="16"/>
  <c r="O350" i="16"/>
  <c r="J359" i="16"/>
  <c r="K359" i="16"/>
  <c r="L359" i="16"/>
  <c r="M359" i="16"/>
  <c r="N359" i="16"/>
  <c r="O359" i="16"/>
  <c r="J368" i="16"/>
  <c r="K368" i="16"/>
  <c r="L368" i="16"/>
  <c r="M368" i="16"/>
  <c r="N368" i="16"/>
  <c r="O368" i="16"/>
  <c r="O25" i="16"/>
  <c r="N25" i="16"/>
  <c r="M25" i="16"/>
  <c r="L25" i="16"/>
  <c r="K25" i="16"/>
  <c r="J25" i="16"/>
  <c r="O16" i="16"/>
  <c r="N16" i="16"/>
  <c r="M16" i="16"/>
  <c r="L16" i="16"/>
  <c r="K16" i="16"/>
  <c r="J16" i="16"/>
  <c r="J7" i="16"/>
  <c r="K7" i="16"/>
  <c r="L7" i="16"/>
  <c r="M7" i="16"/>
  <c r="N7" i="16"/>
  <c r="O7" i="16"/>
  <c r="D7" i="16"/>
  <c r="I341" i="16" l="1"/>
  <c r="H341" i="16"/>
  <c r="G341" i="16"/>
  <c r="F341" i="16"/>
  <c r="E341" i="16"/>
  <c r="D341" i="16"/>
  <c r="I332" i="16"/>
  <c r="H332" i="16"/>
  <c r="G332" i="16"/>
  <c r="F332" i="16"/>
  <c r="E332" i="16"/>
  <c r="D332" i="16"/>
  <c r="I314" i="16"/>
  <c r="H314" i="16"/>
  <c r="G314" i="16"/>
  <c r="F314" i="16"/>
  <c r="E314" i="16"/>
  <c r="D314" i="16"/>
  <c r="I296" i="16"/>
  <c r="H296" i="16"/>
  <c r="G296" i="16"/>
  <c r="F296" i="16"/>
  <c r="E296" i="16"/>
  <c r="D296" i="16"/>
  <c r="I287" i="16"/>
  <c r="H287" i="16"/>
  <c r="G287" i="16"/>
  <c r="F287" i="16"/>
  <c r="E287" i="16"/>
  <c r="D287" i="16"/>
  <c r="I278" i="16"/>
  <c r="H278" i="16"/>
  <c r="G278" i="16"/>
  <c r="F278" i="16"/>
  <c r="E278" i="16"/>
  <c r="D278" i="16"/>
  <c r="I269" i="16"/>
  <c r="H269" i="16"/>
  <c r="G269" i="16"/>
  <c r="F269" i="16"/>
  <c r="E269" i="16"/>
  <c r="D269" i="16"/>
  <c r="I242" i="16"/>
  <c r="H242" i="16"/>
  <c r="G242" i="16"/>
  <c r="F242" i="16"/>
  <c r="E242" i="16"/>
  <c r="D242" i="16"/>
  <c r="I233" i="16"/>
  <c r="H233" i="16"/>
  <c r="G233" i="16"/>
  <c r="F233" i="16"/>
  <c r="E233" i="16"/>
  <c r="D233" i="16"/>
  <c r="I224" i="16"/>
  <c r="H224" i="16"/>
  <c r="G224" i="16"/>
  <c r="F224" i="16"/>
  <c r="E224" i="16"/>
  <c r="D224" i="16"/>
  <c r="I215" i="16"/>
  <c r="H215" i="16"/>
  <c r="G215" i="16"/>
  <c r="F215" i="16"/>
  <c r="E215" i="16"/>
  <c r="D215" i="16"/>
  <c r="I188" i="16"/>
  <c r="H188" i="16"/>
  <c r="G188" i="16"/>
  <c r="F188" i="16"/>
  <c r="E188" i="16"/>
  <c r="D188" i="16"/>
  <c r="I178" i="16"/>
  <c r="H178" i="16"/>
  <c r="G178" i="16"/>
  <c r="F178" i="16"/>
  <c r="E178" i="16"/>
  <c r="D178" i="16"/>
  <c r="H160" i="16"/>
  <c r="G160" i="16"/>
  <c r="F160" i="16"/>
  <c r="E160" i="16"/>
  <c r="D160" i="16"/>
  <c r="I142" i="16"/>
  <c r="H142" i="16"/>
  <c r="G142" i="16"/>
  <c r="F142" i="16"/>
  <c r="E142" i="16"/>
  <c r="D142" i="16"/>
  <c r="I106" i="16"/>
  <c r="H106" i="16"/>
  <c r="G106" i="16"/>
  <c r="F106" i="16"/>
  <c r="E106" i="16"/>
  <c r="D106" i="16"/>
  <c r="I88" i="16"/>
  <c r="H88" i="16"/>
  <c r="G88" i="16"/>
  <c r="F88" i="16"/>
  <c r="E88" i="16"/>
  <c r="D88" i="16"/>
  <c r="I79" i="16"/>
  <c r="H79" i="16"/>
  <c r="G79" i="16"/>
  <c r="F79" i="16"/>
  <c r="E79" i="16"/>
  <c r="D79" i="16"/>
  <c r="I70" i="16"/>
  <c r="H70" i="16"/>
  <c r="G70" i="16"/>
  <c r="F70" i="16"/>
  <c r="E70" i="16"/>
  <c r="D70" i="16"/>
  <c r="I52" i="16"/>
  <c r="H52" i="16"/>
  <c r="G52" i="16"/>
  <c r="F52" i="16"/>
  <c r="E52" i="16"/>
  <c r="D52" i="16"/>
  <c r="I34" i="16"/>
  <c r="H34" i="16"/>
  <c r="G34" i="16"/>
  <c r="F34" i="16"/>
  <c r="E34" i="16"/>
  <c r="D34" i="16"/>
  <c r="I25" i="16"/>
  <c r="H25" i="16"/>
  <c r="G25" i="16"/>
  <c r="F25" i="16"/>
  <c r="E25" i="16"/>
  <c r="D25" i="16"/>
  <c r="I7" i="16"/>
  <c r="H7" i="16"/>
  <c r="G7" i="16"/>
  <c r="F7" i="16"/>
  <c r="E7" i="16"/>
  <c r="U209" i="9"/>
  <c r="P7" i="16" l="1"/>
  <c r="U74" i="9"/>
  <c r="P68" i="17" l="1"/>
  <c r="P69" i="17"/>
  <c r="P70" i="17"/>
  <c r="P71" i="17"/>
  <c r="P72" i="17"/>
  <c r="P73" i="17"/>
  <c r="P74" i="17"/>
  <c r="P75" i="17"/>
  <c r="P76" i="17"/>
  <c r="P184" i="17"/>
  <c r="P183" i="17"/>
  <c r="P182" i="17"/>
  <c r="P181" i="17"/>
  <c r="P180" i="17"/>
  <c r="P179" i="17"/>
  <c r="P178" i="17"/>
  <c r="P177" i="17"/>
  <c r="P176" i="17"/>
  <c r="P175" i="17"/>
  <c r="P174" i="17"/>
  <c r="P173" i="17"/>
  <c r="P172" i="17"/>
  <c r="P171" i="17"/>
  <c r="P170" i="17"/>
  <c r="P169" i="17"/>
  <c r="P168" i="17"/>
  <c r="P167" i="17"/>
  <c r="P166" i="17"/>
  <c r="P165" i="17"/>
  <c r="P164" i="17"/>
  <c r="P163" i="17"/>
  <c r="P162" i="17"/>
  <c r="P161" i="17"/>
  <c r="P160" i="17"/>
  <c r="P159" i="17"/>
  <c r="P158" i="17"/>
  <c r="P157" i="17"/>
  <c r="P156" i="17"/>
  <c r="P155" i="17"/>
  <c r="P154" i="17"/>
  <c r="P153" i="17"/>
  <c r="P152" i="17"/>
  <c r="P151" i="17"/>
  <c r="P150" i="17"/>
  <c r="P149" i="17"/>
  <c r="P148" i="17"/>
  <c r="P147" i="17"/>
  <c r="P146" i="17"/>
  <c r="P145" i="17"/>
  <c r="P144" i="17"/>
  <c r="P143" i="17"/>
  <c r="P142" i="17"/>
  <c r="P141" i="17"/>
  <c r="P140" i="17"/>
  <c r="P139" i="17"/>
  <c r="P138" i="17"/>
  <c r="P137" i="17"/>
  <c r="P136" i="17"/>
  <c r="P135" i="17"/>
  <c r="P134" i="17"/>
  <c r="P133" i="17"/>
  <c r="P132" i="17"/>
  <c r="P131" i="17"/>
  <c r="P130" i="17"/>
  <c r="P129" i="17"/>
  <c r="P128" i="17"/>
  <c r="P127" i="17"/>
  <c r="P126" i="17"/>
  <c r="P125" i="17"/>
  <c r="P124" i="17"/>
  <c r="P123" i="17"/>
  <c r="P122" i="17"/>
  <c r="P121" i="17"/>
  <c r="P120" i="17"/>
  <c r="P119" i="17"/>
  <c r="P118" i="17"/>
  <c r="P117" i="17"/>
  <c r="P116" i="17"/>
  <c r="P115" i="17"/>
  <c r="P114" i="17"/>
  <c r="P112" i="17"/>
  <c r="P111" i="17"/>
  <c r="P110" i="17"/>
  <c r="P109" i="17"/>
  <c r="P108" i="17"/>
  <c r="P107" i="17"/>
  <c r="P106" i="17"/>
  <c r="P105" i="17"/>
  <c r="P104" i="17"/>
  <c r="P103" i="17"/>
  <c r="P102" i="17"/>
  <c r="P101" i="17"/>
  <c r="P100" i="17"/>
  <c r="P99" i="17"/>
  <c r="P98" i="17"/>
  <c r="P97" i="17"/>
  <c r="P96" i="17"/>
  <c r="P95" i="17"/>
  <c r="P94" i="17"/>
  <c r="P93" i="17"/>
  <c r="P92" i="17"/>
  <c r="P91" i="17"/>
  <c r="P90" i="17"/>
  <c r="P89" i="17"/>
  <c r="P88" i="17"/>
  <c r="P87" i="17"/>
  <c r="P86" i="17"/>
  <c r="P85" i="17"/>
  <c r="P84" i="17"/>
  <c r="P83" i="17"/>
  <c r="P82" i="17"/>
  <c r="P81" i="17"/>
  <c r="P80" i="17"/>
  <c r="P79" i="17"/>
  <c r="P78" i="17"/>
  <c r="P77" i="17"/>
  <c r="P67" i="17"/>
  <c r="P66" i="17"/>
  <c r="P65" i="17"/>
  <c r="P64" i="17"/>
  <c r="P63" i="17"/>
  <c r="P62" i="17"/>
  <c r="P61" i="17"/>
  <c r="P60" i="17"/>
  <c r="P59" i="17"/>
  <c r="P58" i="17"/>
  <c r="P57" i="17"/>
  <c r="P56" i="17"/>
  <c r="P55" i="17"/>
  <c r="P54" i="17"/>
  <c r="P53" i="17"/>
  <c r="P52" i="17"/>
  <c r="P51" i="17"/>
  <c r="P50" i="17"/>
  <c r="P49" i="17"/>
  <c r="P48" i="17"/>
  <c r="P47" i="17"/>
  <c r="P46" i="17"/>
  <c r="P45" i="17"/>
  <c r="P44" i="17"/>
  <c r="P43" i="17"/>
  <c r="P42" i="17"/>
  <c r="P41" i="17"/>
  <c r="P40" i="17"/>
  <c r="P39" i="17"/>
  <c r="P38" i="17"/>
  <c r="P37" i="17"/>
  <c r="P36" i="17"/>
  <c r="P35" i="17"/>
  <c r="P34" i="17"/>
  <c r="P33" i="17"/>
  <c r="P31" i="17"/>
  <c r="P30" i="17"/>
  <c r="P29" i="17"/>
  <c r="P28" i="17"/>
  <c r="P27" i="17"/>
  <c r="P26" i="17"/>
  <c r="P25" i="17"/>
  <c r="P24" i="17"/>
  <c r="P23" i="17"/>
  <c r="P22" i="17"/>
  <c r="P21" i="17"/>
  <c r="P20" i="17"/>
  <c r="P19" i="17"/>
  <c r="P18" i="17"/>
  <c r="P17" i="17"/>
  <c r="P16" i="17"/>
  <c r="P15" i="17"/>
  <c r="P14" i="17"/>
  <c r="P13" i="17"/>
  <c r="P12" i="17"/>
  <c r="P11" i="17"/>
  <c r="P10" i="17"/>
  <c r="P9" i="17"/>
  <c r="P8" i="17"/>
  <c r="P7" i="17"/>
  <c r="P6" i="17"/>
  <c r="P5" i="17"/>
  <c r="X162" i="17"/>
  <c r="X163" i="17"/>
  <c r="X164" i="17"/>
  <c r="X165" i="17"/>
  <c r="X166" i="17"/>
  <c r="X167" i="17"/>
  <c r="X168" i="17"/>
  <c r="X169" i="17"/>
  <c r="X170" i="17"/>
  <c r="X104" i="17" l="1"/>
  <c r="P374" i="16" l="1"/>
  <c r="P373" i="16"/>
  <c r="P372" i="16"/>
  <c r="P371" i="16"/>
  <c r="P370" i="16"/>
  <c r="P369" i="16"/>
  <c r="P368" i="16"/>
  <c r="P367" i="16"/>
  <c r="P366" i="16"/>
  <c r="P365" i="16"/>
  <c r="P364" i="16"/>
  <c r="P363" i="16"/>
  <c r="P362" i="16"/>
  <c r="P361" i="16"/>
  <c r="P360" i="16"/>
  <c r="P359" i="16"/>
  <c r="P358" i="16"/>
  <c r="P357" i="16"/>
  <c r="P356" i="16"/>
  <c r="P355" i="16"/>
  <c r="P354" i="16"/>
  <c r="P353" i="16"/>
  <c r="P352" i="16"/>
  <c r="P351" i="16"/>
  <c r="P350" i="16"/>
  <c r="P349" i="16"/>
  <c r="P348" i="16"/>
  <c r="P347" i="16"/>
  <c r="P346" i="16"/>
  <c r="P345" i="16"/>
  <c r="P344" i="16"/>
  <c r="P343" i="16"/>
  <c r="P342" i="16"/>
  <c r="P341" i="16"/>
  <c r="P340" i="16"/>
  <c r="P339" i="16"/>
  <c r="P338" i="16"/>
  <c r="P337" i="16"/>
  <c r="P336" i="16"/>
  <c r="P335" i="16"/>
  <c r="P334" i="16"/>
  <c r="P333" i="16"/>
  <c r="P332" i="16"/>
  <c r="P331" i="16"/>
  <c r="P330" i="16"/>
  <c r="P329" i="16"/>
  <c r="P328" i="16"/>
  <c r="P327" i="16"/>
  <c r="P326" i="16"/>
  <c r="P325" i="16"/>
  <c r="P324" i="16"/>
  <c r="P323" i="16"/>
  <c r="P322" i="16"/>
  <c r="P321" i="16"/>
  <c r="P320" i="16"/>
  <c r="P319" i="16"/>
  <c r="P318" i="16"/>
  <c r="P317" i="16"/>
  <c r="P316" i="16"/>
  <c r="P315" i="16"/>
  <c r="P314" i="16"/>
  <c r="P313" i="16"/>
  <c r="P312" i="16"/>
  <c r="P311" i="16"/>
  <c r="P310" i="16"/>
  <c r="P309" i="16"/>
  <c r="P308" i="16"/>
  <c r="P307" i="16"/>
  <c r="P306" i="16"/>
  <c r="P305" i="16"/>
  <c r="P304" i="16"/>
  <c r="P303" i="16"/>
  <c r="P302" i="16"/>
  <c r="P301" i="16"/>
  <c r="P300" i="16"/>
  <c r="P299" i="16"/>
  <c r="P298" i="16"/>
  <c r="P297" i="16"/>
  <c r="P296" i="16"/>
  <c r="P295" i="16"/>
  <c r="P294" i="16"/>
  <c r="P293" i="16"/>
  <c r="P292" i="16"/>
  <c r="P291" i="16"/>
  <c r="P290" i="16"/>
  <c r="P289" i="16"/>
  <c r="P288" i="16"/>
  <c r="P287" i="16"/>
  <c r="P286" i="16"/>
  <c r="P285" i="16"/>
  <c r="P284" i="16"/>
  <c r="P283" i="16"/>
  <c r="P282" i="16"/>
  <c r="P281" i="16"/>
  <c r="P280" i="16"/>
  <c r="P279" i="16"/>
  <c r="P278" i="16"/>
  <c r="P277" i="16"/>
  <c r="P276" i="16"/>
  <c r="P275" i="16"/>
  <c r="P274" i="16"/>
  <c r="P273" i="16"/>
  <c r="P272" i="16"/>
  <c r="P271" i="16"/>
  <c r="P270" i="16"/>
  <c r="P269" i="16"/>
  <c r="P268" i="16"/>
  <c r="P267" i="16"/>
  <c r="P266" i="16"/>
  <c r="P265" i="16"/>
  <c r="P264" i="16"/>
  <c r="P263" i="16"/>
  <c r="P262" i="16"/>
  <c r="P261" i="16"/>
  <c r="P260" i="16"/>
  <c r="P259" i="16"/>
  <c r="P258" i="16"/>
  <c r="P257" i="16"/>
  <c r="P256" i="16"/>
  <c r="P255" i="16"/>
  <c r="P254" i="16"/>
  <c r="P253" i="16"/>
  <c r="P252" i="16"/>
  <c r="P251" i="16"/>
  <c r="P250" i="16"/>
  <c r="P249" i="16"/>
  <c r="P248" i="16"/>
  <c r="P247" i="16"/>
  <c r="P246" i="16"/>
  <c r="P245" i="16"/>
  <c r="P244" i="16"/>
  <c r="P243" i="16"/>
  <c r="P242" i="16"/>
  <c r="P241" i="16"/>
  <c r="P240" i="16"/>
  <c r="P239" i="16"/>
  <c r="P238" i="16"/>
  <c r="P237" i="16"/>
  <c r="P236" i="16"/>
  <c r="P235" i="16"/>
  <c r="P234" i="16"/>
  <c r="P233" i="16"/>
  <c r="P232" i="16"/>
  <c r="P231" i="16"/>
  <c r="P230" i="16"/>
  <c r="P229" i="16"/>
  <c r="P228" i="16"/>
  <c r="P227" i="16"/>
  <c r="P226" i="16"/>
  <c r="P225" i="16"/>
  <c r="P224" i="16"/>
  <c r="P223" i="16"/>
  <c r="P222" i="16"/>
  <c r="P221" i="16"/>
  <c r="P220" i="16"/>
  <c r="P219" i="16"/>
  <c r="P218" i="16"/>
  <c r="P217" i="16"/>
  <c r="P216" i="16"/>
  <c r="P215" i="16"/>
  <c r="P214" i="16"/>
  <c r="P213" i="16"/>
  <c r="P212" i="16"/>
  <c r="P211" i="16"/>
  <c r="P210" i="16"/>
  <c r="P209" i="16"/>
  <c r="P208" i="16"/>
  <c r="P207" i="16"/>
  <c r="P206" i="16"/>
  <c r="P205" i="16"/>
  <c r="P204" i="16"/>
  <c r="P203" i="16"/>
  <c r="P202" i="16"/>
  <c r="P201" i="16"/>
  <c r="P200" i="16"/>
  <c r="P199" i="16"/>
  <c r="P198" i="16"/>
  <c r="P197" i="16"/>
  <c r="P196" i="16"/>
  <c r="P195" i="16"/>
  <c r="P194" i="16"/>
  <c r="P193" i="16"/>
  <c r="P192" i="16"/>
  <c r="P191" i="16"/>
  <c r="P190" i="16"/>
  <c r="P189" i="16"/>
  <c r="P188" i="16"/>
  <c r="P187" i="16"/>
  <c r="P186" i="16"/>
  <c r="P185" i="16"/>
  <c r="P183" i="16"/>
  <c r="P182" i="16"/>
  <c r="P181" i="16"/>
  <c r="P180" i="16"/>
  <c r="P179" i="16"/>
  <c r="P178" i="16"/>
  <c r="P177" i="16"/>
  <c r="P176" i="16"/>
  <c r="P175" i="16"/>
  <c r="P174" i="16"/>
  <c r="P173" i="16"/>
  <c r="P172" i="16"/>
  <c r="P171" i="16"/>
  <c r="P170" i="16"/>
  <c r="P169" i="16"/>
  <c r="P168" i="16"/>
  <c r="P167" i="16"/>
  <c r="P166" i="16"/>
  <c r="P165" i="16"/>
  <c r="P164" i="16"/>
  <c r="P163" i="16"/>
  <c r="P162" i="16"/>
  <c r="P161" i="16"/>
  <c r="P160" i="16"/>
  <c r="P159" i="16"/>
  <c r="P158" i="16"/>
  <c r="P157" i="16"/>
  <c r="P156" i="16"/>
  <c r="P155" i="16"/>
  <c r="P154" i="16"/>
  <c r="P153" i="16"/>
  <c r="P152" i="16"/>
  <c r="P151" i="16"/>
  <c r="P150" i="16"/>
  <c r="P149" i="16"/>
  <c r="P148" i="16"/>
  <c r="P147" i="16"/>
  <c r="P146" i="16"/>
  <c r="P145" i="16"/>
  <c r="P144" i="16"/>
  <c r="P143" i="16"/>
  <c r="P142" i="16"/>
  <c r="P141" i="16"/>
  <c r="P140" i="16"/>
  <c r="P139" i="16"/>
  <c r="P138" i="16"/>
  <c r="P137" i="16"/>
  <c r="P136" i="16"/>
  <c r="P135" i="16"/>
  <c r="P134" i="16"/>
  <c r="P133" i="16"/>
  <c r="P132" i="16"/>
  <c r="P131" i="16"/>
  <c r="P130" i="16"/>
  <c r="P129" i="16"/>
  <c r="P128" i="16"/>
  <c r="P127" i="16"/>
  <c r="P126" i="16"/>
  <c r="P125" i="16"/>
  <c r="P124" i="16"/>
  <c r="P123" i="16"/>
  <c r="P122" i="16"/>
  <c r="P121" i="16"/>
  <c r="P120" i="16"/>
  <c r="P119" i="16"/>
  <c r="P118" i="16"/>
  <c r="P117" i="16"/>
  <c r="P116" i="16"/>
  <c r="P115" i="16"/>
  <c r="P114" i="16"/>
  <c r="P113" i="16"/>
  <c r="P112" i="16"/>
  <c r="P111" i="16"/>
  <c r="P110" i="16"/>
  <c r="P109" i="16"/>
  <c r="P108" i="16"/>
  <c r="P107" i="16"/>
  <c r="P106" i="16"/>
  <c r="P105" i="16"/>
  <c r="P104" i="16"/>
  <c r="P103" i="16"/>
  <c r="P102" i="16"/>
  <c r="P101" i="16"/>
  <c r="P100" i="16"/>
  <c r="P99" i="16"/>
  <c r="P98" i="16"/>
  <c r="P97" i="16"/>
  <c r="P96" i="16"/>
  <c r="P95" i="16"/>
  <c r="P94" i="16"/>
  <c r="P93" i="16"/>
  <c r="P92" i="16"/>
  <c r="P91" i="16"/>
  <c r="P90" i="16"/>
  <c r="P89" i="16"/>
  <c r="P88" i="16"/>
  <c r="P87" i="16"/>
  <c r="P86" i="16"/>
  <c r="P85" i="16"/>
  <c r="P84" i="16"/>
  <c r="P83" i="16"/>
  <c r="P82" i="16"/>
  <c r="P81" i="16"/>
  <c r="P80" i="16"/>
  <c r="P79" i="16"/>
  <c r="P78" i="16"/>
  <c r="P77" i="16"/>
  <c r="P76" i="16"/>
  <c r="P75" i="16"/>
  <c r="P74" i="16"/>
  <c r="P73" i="16"/>
  <c r="P72" i="16"/>
  <c r="P71" i="16"/>
  <c r="P70" i="16"/>
  <c r="P69" i="16"/>
  <c r="P68" i="16"/>
  <c r="P58" i="16"/>
  <c r="P57" i="16"/>
  <c r="P56" i="16"/>
  <c r="P55" i="16"/>
  <c r="P54" i="16"/>
  <c r="P53" i="16"/>
  <c r="P52" i="16"/>
  <c r="P51" i="16"/>
  <c r="P50" i="16"/>
  <c r="P49" i="16"/>
  <c r="P48" i="16"/>
  <c r="P47" i="16"/>
  <c r="P46" i="16"/>
  <c r="P45" i="16"/>
  <c r="P44" i="16"/>
  <c r="P43" i="16"/>
  <c r="P42" i="16"/>
  <c r="P41" i="16"/>
  <c r="P40" i="16"/>
  <c r="P39" i="16"/>
  <c r="P38" i="16"/>
  <c r="P37" i="16"/>
  <c r="P36" i="16"/>
  <c r="P35" i="16"/>
  <c r="P34" i="16"/>
  <c r="P33" i="16"/>
  <c r="P32" i="16"/>
  <c r="P31" i="16"/>
  <c r="P30" i="16"/>
  <c r="P29" i="16"/>
  <c r="P28" i="16"/>
  <c r="P27" i="16"/>
  <c r="P26" i="16"/>
  <c r="P25" i="16"/>
  <c r="P24" i="16"/>
  <c r="P23" i="16"/>
  <c r="P22" i="16"/>
  <c r="P21" i="16"/>
  <c r="P20" i="16"/>
  <c r="P19" i="16"/>
  <c r="P18" i="16"/>
  <c r="P17" i="16"/>
  <c r="P16" i="16"/>
  <c r="P13" i="16"/>
  <c r="P12" i="16"/>
  <c r="P11" i="16"/>
  <c r="P10" i="16"/>
  <c r="P9" i="16"/>
  <c r="P8" i="16"/>
  <c r="P6" i="16"/>
  <c r="P5" i="16"/>
  <c r="X184" i="17" l="1"/>
  <c r="X183" i="17"/>
  <c r="X182" i="17"/>
  <c r="X181" i="17"/>
  <c r="X180" i="17"/>
  <c r="X179" i="17"/>
  <c r="X178" i="17"/>
  <c r="X177" i="17"/>
  <c r="X176" i="17"/>
  <c r="X175" i="17"/>
  <c r="X174" i="17"/>
  <c r="X173" i="17"/>
  <c r="X172" i="17"/>
  <c r="X171" i="17"/>
  <c r="X161" i="17"/>
  <c r="X160" i="17"/>
  <c r="X159" i="17"/>
  <c r="X158" i="17"/>
  <c r="X157" i="17"/>
  <c r="X156" i="17"/>
  <c r="X155" i="17"/>
  <c r="X154" i="17"/>
  <c r="X153" i="17"/>
  <c r="X152" i="17"/>
  <c r="X151" i="17"/>
  <c r="X150" i="17"/>
  <c r="X149" i="17"/>
  <c r="X148" i="17"/>
  <c r="X147" i="17"/>
  <c r="X146" i="17"/>
  <c r="X145" i="17"/>
  <c r="X144" i="17"/>
  <c r="X143" i="17"/>
  <c r="X142" i="17"/>
  <c r="X141" i="17"/>
  <c r="X140" i="17"/>
  <c r="X139" i="17"/>
  <c r="X138" i="17"/>
  <c r="X137" i="17"/>
  <c r="X136" i="17"/>
  <c r="X135" i="17"/>
  <c r="X134" i="17"/>
  <c r="X133" i="17"/>
  <c r="X132" i="17"/>
  <c r="X131" i="17"/>
  <c r="X130" i="17"/>
  <c r="X129" i="17"/>
  <c r="X128" i="17"/>
  <c r="X127" i="17"/>
  <c r="X126" i="17"/>
  <c r="X125" i="17"/>
  <c r="X124" i="17"/>
  <c r="X123" i="17"/>
  <c r="X122" i="17"/>
  <c r="X121" i="17"/>
  <c r="X120" i="17"/>
  <c r="X119" i="17"/>
  <c r="X118" i="17"/>
  <c r="X117" i="17"/>
  <c r="X116" i="17"/>
  <c r="X115" i="17"/>
  <c r="X114" i="17"/>
  <c r="X113" i="17"/>
  <c r="X112" i="17"/>
  <c r="X111" i="17"/>
  <c r="X110" i="17"/>
  <c r="X109" i="17"/>
  <c r="X108" i="17"/>
  <c r="X107" i="17"/>
  <c r="X106" i="17"/>
  <c r="X105" i="17"/>
  <c r="X103" i="17"/>
  <c r="X102" i="17"/>
  <c r="X101" i="17"/>
  <c r="X100" i="17"/>
  <c r="X99" i="17"/>
  <c r="X98" i="17"/>
  <c r="X97" i="17"/>
  <c r="X96" i="17"/>
  <c r="X95" i="17"/>
  <c r="X94" i="17"/>
  <c r="X93" i="17"/>
  <c r="X92" i="17"/>
  <c r="X91" i="17"/>
  <c r="X90" i="17"/>
  <c r="X89" i="17"/>
  <c r="X88" i="17"/>
  <c r="X87" i="17"/>
  <c r="X86" i="17"/>
  <c r="X85" i="17"/>
  <c r="X84" i="17"/>
  <c r="X83" i="17"/>
  <c r="X82" i="17"/>
  <c r="X81" i="17"/>
  <c r="X80" i="17"/>
  <c r="X79" i="17"/>
  <c r="X78" i="17"/>
  <c r="X77" i="17"/>
  <c r="X76" i="17"/>
  <c r="X75" i="17"/>
  <c r="X74" i="17"/>
  <c r="X73" i="17"/>
  <c r="X72" i="17"/>
  <c r="X71" i="17"/>
  <c r="X70" i="17"/>
  <c r="X69" i="17"/>
  <c r="X68" i="17"/>
  <c r="X67" i="17"/>
  <c r="X66" i="17"/>
  <c r="X65" i="17"/>
  <c r="X64" i="17"/>
  <c r="X63" i="17"/>
  <c r="X62" i="17"/>
  <c r="X61" i="17"/>
  <c r="X60" i="17"/>
  <c r="X59" i="17"/>
  <c r="X58" i="17"/>
  <c r="X57" i="17"/>
  <c r="X195" i="17" s="1"/>
  <c r="X56" i="17"/>
  <c r="X55" i="17"/>
  <c r="X54" i="17"/>
  <c r="X53" i="17"/>
  <c r="X51" i="17"/>
  <c r="X49" i="17"/>
  <c r="X48" i="17"/>
  <c r="X47" i="17"/>
  <c r="X46" i="17"/>
  <c r="X45" i="17"/>
  <c r="X44" i="17"/>
  <c r="X43" i="17"/>
  <c r="X42" i="17"/>
  <c r="X41" i="17"/>
  <c r="X40" i="17"/>
  <c r="X39" i="17"/>
  <c r="X38" i="17"/>
  <c r="X37" i="17"/>
  <c r="X36" i="17"/>
  <c r="X35" i="17"/>
  <c r="X34" i="17"/>
  <c r="X33" i="17"/>
  <c r="X32" i="17"/>
  <c r="X31" i="17"/>
  <c r="X30" i="17"/>
  <c r="X29" i="17"/>
  <c r="X28" i="17"/>
  <c r="X27" i="17"/>
  <c r="X26" i="17"/>
  <c r="X25" i="17"/>
  <c r="X24" i="17"/>
  <c r="X23" i="17"/>
  <c r="X22" i="17"/>
  <c r="X21" i="17"/>
  <c r="X20" i="17"/>
  <c r="X19" i="17"/>
  <c r="X18" i="17"/>
  <c r="X17" i="17"/>
  <c r="X16" i="17"/>
  <c r="X15" i="17"/>
  <c r="X14" i="17"/>
  <c r="X13" i="17"/>
  <c r="X12" i="17"/>
  <c r="X11" i="17"/>
  <c r="X10" i="17"/>
  <c r="X9" i="17"/>
  <c r="X8" i="17"/>
  <c r="X7" i="17"/>
  <c r="X6" i="17"/>
  <c r="X5" i="17"/>
  <c r="X50" i="17"/>
  <c r="X52" i="17"/>
  <c r="X106" i="16" l="1"/>
  <c r="V7" i="16" l="1"/>
  <c r="U7" i="16"/>
  <c r="T7" i="16"/>
  <c r="S7" i="16"/>
  <c r="R7" i="16"/>
  <c r="Q7" i="16"/>
  <c r="X296" i="16" l="1"/>
  <c r="X314" i="16"/>
  <c r="X374" i="16"/>
  <c r="X373" i="16"/>
  <c r="X372" i="16"/>
  <c r="X371" i="16"/>
  <c r="X370" i="16"/>
  <c r="X369" i="16"/>
  <c r="X368" i="16"/>
  <c r="X367" i="16"/>
  <c r="X366" i="16"/>
  <c r="X365" i="16"/>
  <c r="X364" i="16"/>
  <c r="X363" i="16"/>
  <c r="X362" i="16"/>
  <c r="X361" i="16"/>
  <c r="X360" i="16"/>
  <c r="X359" i="16"/>
  <c r="X358" i="16"/>
  <c r="X357" i="16"/>
  <c r="X356" i="16"/>
  <c r="X355" i="16"/>
  <c r="X354" i="16"/>
  <c r="X353" i="16"/>
  <c r="X352" i="16"/>
  <c r="X351" i="16"/>
  <c r="X350" i="16"/>
  <c r="X349" i="16"/>
  <c r="X348" i="16"/>
  <c r="X347" i="16"/>
  <c r="X346" i="16"/>
  <c r="X345" i="16"/>
  <c r="X344" i="16"/>
  <c r="X343" i="16"/>
  <c r="X342" i="16"/>
  <c r="X341" i="16"/>
  <c r="X340" i="16"/>
  <c r="X339" i="16"/>
  <c r="X338" i="16"/>
  <c r="X337" i="16"/>
  <c r="X336" i="16"/>
  <c r="X335" i="16"/>
  <c r="X334" i="16"/>
  <c r="X333" i="16"/>
  <c r="X332" i="16"/>
  <c r="X331" i="16"/>
  <c r="X330" i="16"/>
  <c r="X329" i="16"/>
  <c r="X328" i="16"/>
  <c r="X327" i="16"/>
  <c r="X326" i="16"/>
  <c r="X325" i="16"/>
  <c r="X324" i="16"/>
  <c r="X323" i="16"/>
  <c r="X322" i="16"/>
  <c r="X321" i="16"/>
  <c r="X320" i="16"/>
  <c r="X319" i="16"/>
  <c r="X318" i="16"/>
  <c r="X317" i="16"/>
  <c r="X316" i="16"/>
  <c r="X315" i="16"/>
  <c r="X313" i="16"/>
  <c r="X311" i="16"/>
  <c r="X310" i="16"/>
  <c r="X309" i="16"/>
  <c r="X308" i="16"/>
  <c r="X307" i="16"/>
  <c r="X306" i="16"/>
  <c r="X305" i="16"/>
  <c r="X304" i="16"/>
  <c r="X303" i="16"/>
  <c r="X302" i="16"/>
  <c r="X301" i="16"/>
  <c r="X300" i="16"/>
  <c r="X299" i="16"/>
  <c r="X298" i="16"/>
  <c r="X297" i="16"/>
  <c r="X295" i="16"/>
  <c r="X294" i="16"/>
  <c r="X293" i="16"/>
  <c r="X292" i="16"/>
  <c r="X291" i="16"/>
  <c r="X290" i="16"/>
  <c r="X289" i="16"/>
  <c r="X288" i="16"/>
  <c r="X287" i="16"/>
  <c r="X286" i="16"/>
  <c r="X285" i="16"/>
  <c r="X284" i="16"/>
  <c r="X283" i="16"/>
  <c r="X282" i="16"/>
  <c r="X281" i="16"/>
  <c r="X280" i="16"/>
  <c r="X279" i="16"/>
  <c r="X278" i="16"/>
  <c r="X277" i="16"/>
  <c r="X276" i="16"/>
  <c r="X275" i="16"/>
  <c r="X274" i="16"/>
  <c r="X273" i="16"/>
  <c r="X272" i="16"/>
  <c r="X271" i="16"/>
  <c r="X270" i="16"/>
  <c r="X269" i="16"/>
  <c r="X268" i="16"/>
  <c r="X267" i="16"/>
  <c r="X266" i="16"/>
  <c r="X265" i="16"/>
  <c r="X264" i="16"/>
  <c r="X263" i="16"/>
  <c r="X262" i="16"/>
  <c r="X261" i="16"/>
  <c r="X260" i="16"/>
  <c r="X259" i="16"/>
  <c r="X258" i="16"/>
  <c r="X257" i="16"/>
  <c r="X256" i="16"/>
  <c r="X255" i="16"/>
  <c r="X254" i="16"/>
  <c r="X253" i="16"/>
  <c r="X252" i="16"/>
  <c r="X251" i="16"/>
  <c r="X250" i="16"/>
  <c r="X249" i="16"/>
  <c r="X248" i="16"/>
  <c r="X247" i="16"/>
  <c r="X246" i="16"/>
  <c r="X245" i="16"/>
  <c r="X244" i="16"/>
  <c r="X243" i="16"/>
  <c r="X242" i="16"/>
  <c r="X241" i="16"/>
  <c r="X240" i="16"/>
  <c r="X239" i="16"/>
  <c r="X238" i="16"/>
  <c r="X237" i="16"/>
  <c r="X236" i="16"/>
  <c r="X235" i="16"/>
  <c r="X234" i="16"/>
  <c r="X233" i="16"/>
  <c r="X232" i="16"/>
  <c r="X231" i="16"/>
  <c r="X230" i="16"/>
  <c r="X229" i="16"/>
  <c r="X228" i="16"/>
  <c r="X227" i="16"/>
  <c r="X226" i="16"/>
  <c r="X225" i="16"/>
  <c r="X224" i="16"/>
  <c r="X223" i="16"/>
  <c r="X222" i="16"/>
  <c r="X221" i="16"/>
  <c r="X220" i="16"/>
  <c r="X219" i="16"/>
  <c r="X218" i="16"/>
  <c r="X217" i="16"/>
  <c r="X216" i="16"/>
  <c r="X215" i="16"/>
  <c r="X214" i="16"/>
  <c r="X213" i="16"/>
  <c r="X212" i="16"/>
  <c r="X211" i="16"/>
  <c r="X210" i="16"/>
  <c r="X209" i="16"/>
  <c r="X208" i="16"/>
  <c r="X207" i="16"/>
  <c r="X206" i="16"/>
  <c r="X205" i="16"/>
  <c r="X204" i="16"/>
  <c r="X203" i="16"/>
  <c r="X202" i="16"/>
  <c r="X201" i="16"/>
  <c r="X200" i="16"/>
  <c r="X199" i="16"/>
  <c r="X198" i="16"/>
  <c r="X197" i="16"/>
  <c r="X196" i="16"/>
  <c r="X195" i="16"/>
  <c r="X194" i="16"/>
  <c r="X193" i="16"/>
  <c r="X192" i="16"/>
  <c r="X191" i="16"/>
  <c r="X190" i="16"/>
  <c r="X189" i="16"/>
  <c r="X188" i="16"/>
  <c r="X187" i="16"/>
  <c r="X186" i="16"/>
  <c r="X185" i="16"/>
  <c r="X183" i="16"/>
  <c r="X182" i="16"/>
  <c r="X181" i="16"/>
  <c r="X180" i="16"/>
  <c r="X179" i="16"/>
  <c r="X178" i="16"/>
  <c r="X177" i="16"/>
  <c r="X176" i="16"/>
  <c r="X175" i="16"/>
  <c r="X174" i="16"/>
  <c r="X173" i="16"/>
  <c r="X172" i="16"/>
  <c r="X171" i="16"/>
  <c r="X170" i="16"/>
  <c r="X169" i="16"/>
  <c r="X168" i="16"/>
  <c r="X167" i="16"/>
  <c r="X166" i="16"/>
  <c r="X165" i="16"/>
  <c r="X164" i="16"/>
  <c r="X163" i="16"/>
  <c r="X162" i="16"/>
  <c r="X161" i="16"/>
  <c r="X160" i="16"/>
  <c r="X159" i="16"/>
  <c r="X158" i="16"/>
  <c r="X157" i="16"/>
  <c r="X156" i="16"/>
  <c r="X155" i="16"/>
  <c r="X154" i="16"/>
  <c r="X153" i="16"/>
  <c r="X152" i="16"/>
  <c r="X151" i="16"/>
  <c r="X150" i="16"/>
  <c r="X149" i="16"/>
  <c r="X148" i="16"/>
  <c r="X147" i="16"/>
  <c r="X146" i="16"/>
  <c r="X145" i="16"/>
  <c r="X144" i="16"/>
  <c r="X143" i="16"/>
  <c r="X142" i="16"/>
  <c r="X141" i="16"/>
  <c r="X140" i="16"/>
  <c r="X139" i="16"/>
  <c r="X138" i="16"/>
  <c r="X137" i="16"/>
  <c r="X136" i="16"/>
  <c r="X135" i="16"/>
  <c r="X134" i="16"/>
  <c r="X133" i="16"/>
  <c r="X132" i="16"/>
  <c r="X131" i="16"/>
  <c r="X130" i="16"/>
  <c r="X129" i="16"/>
  <c r="X128" i="16"/>
  <c r="X127" i="16"/>
  <c r="X126" i="16"/>
  <c r="X125" i="16"/>
  <c r="X124" i="16"/>
  <c r="X123" i="16"/>
  <c r="X122" i="16"/>
  <c r="X121" i="16"/>
  <c r="X120" i="16"/>
  <c r="X119" i="16"/>
  <c r="X118" i="16"/>
  <c r="X117" i="16"/>
  <c r="X116" i="16"/>
  <c r="X115" i="16"/>
  <c r="X114" i="16"/>
  <c r="X113" i="16"/>
  <c r="X112" i="16"/>
  <c r="X111" i="16"/>
  <c r="X110" i="16"/>
  <c r="X109" i="16"/>
  <c r="X108" i="16"/>
  <c r="X107" i="16"/>
  <c r="X105" i="16"/>
  <c r="X104" i="16"/>
  <c r="X103" i="16"/>
  <c r="X102" i="16"/>
  <c r="X101" i="16"/>
  <c r="X100" i="16"/>
  <c r="X99" i="16"/>
  <c r="X98" i="16"/>
  <c r="X97" i="16"/>
  <c r="X96" i="16"/>
  <c r="X95" i="16"/>
  <c r="X94" i="16"/>
  <c r="X93" i="16"/>
  <c r="X92" i="16"/>
  <c r="X91" i="16"/>
  <c r="X90" i="16"/>
  <c r="X89" i="16"/>
  <c r="X88" i="16"/>
  <c r="X87" i="16"/>
  <c r="X86" i="16"/>
  <c r="X85" i="16"/>
  <c r="X84" i="16"/>
  <c r="X83" i="16"/>
  <c r="X82" i="16"/>
  <c r="X81" i="16"/>
  <c r="X80" i="16"/>
  <c r="X79" i="16"/>
  <c r="X78" i="16"/>
  <c r="X77" i="16"/>
  <c r="X76" i="16"/>
  <c r="X75" i="16"/>
  <c r="X74" i="16"/>
  <c r="X73" i="16"/>
  <c r="X72" i="16"/>
  <c r="X71" i="16"/>
  <c r="X70" i="16"/>
  <c r="X69" i="16"/>
  <c r="X68" i="16"/>
  <c r="X67" i="16"/>
  <c r="X66" i="16"/>
  <c r="X65" i="16"/>
  <c r="X64" i="16"/>
  <c r="X63" i="16"/>
  <c r="X62" i="16"/>
  <c r="X61" i="16"/>
  <c r="X60" i="16"/>
  <c r="X59" i="16"/>
  <c r="X58" i="16"/>
  <c r="X57" i="16"/>
  <c r="X56" i="16"/>
  <c r="X55" i="16"/>
  <c r="X54" i="16"/>
  <c r="X53" i="16"/>
  <c r="X52" i="16"/>
  <c r="X51" i="16"/>
  <c r="X50" i="16"/>
  <c r="X49" i="16"/>
  <c r="X48" i="16"/>
  <c r="X47" i="16"/>
  <c r="X46" i="16"/>
  <c r="X45" i="16"/>
  <c r="X44" i="16"/>
  <c r="X43" i="16"/>
  <c r="X42" i="16"/>
  <c r="X41" i="16"/>
  <c r="X40" i="16"/>
  <c r="X39" i="16"/>
  <c r="X38" i="16"/>
  <c r="X37" i="16"/>
  <c r="X36" i="16"/>
  <c r="X35" i="16"/>
  <c r="X34" i="16"/>
  <c r="X33" i="16"/>
  <c r="X32" i="16"/>
  <c r="X31" i="16"/>
  <c r="X30" i="16"/>
  <c r="X29" i="16"/>
  <c r="X28" i="16"/>
  <c r="X27" i="16"/>
  <c r="X26" i="16"/>
  <c r="X25" i="16"/>
  <c r="X24" i="16"/>
  <c r="X23" i="16"/>
  <c r="X22" i="16"/>
  <c r="X21" i="16"/>
  <c r="X20" i="16"/>
  <c r="X19" i="16"/>
  <c r="X18" i="16"/>
  <c r="X17" i="16"/>
  <c r="X16" i="16"/>
  <c r="X15" i="16"/>
  <c r="X14" i="16"/>
  <c r="X13" i="16"/>
  <c r="X12" i="16"/>
  <c r="X11" i="16"/>
  <c r="X10" i="16"/>
  <c r="X9" i="16"/>
  <c r="X8" i="16"/>
  <c r="X7" i="16"/>
  <c r="X6" i="16"/>
  <c r="X5" i="16"/>
  <c r="X312" i="16"/>
  <c r="U187" i="6" l="1"/>
  <c r="U182" i="9" l="1"/>
  <c r="W52" i="7"/>
  <c r="U76" i="6" l="1"/>
  <c r="U50" i="6"/>
  <c r="U70" i="10" l="1"/>
  <c r="U130" i="9"/>
  <c r="U96" i="9"/>
  <c r="U127" i="9"/>
  <c r="U122" i="9"/>
  <c r="U196" i="9"/>
  <c r="U181" i="9"/>
  <c r="U183" i="9"/>
  <c r="U134" i="9"/>
  <c r="P43" i="13" l="1"/>
  <c r="O43" i="13"/>
  <c r="N43" i="13"/>
  <c r="M43" i="13"/>
  <c r="L43" i="13"/>
  <c r="K43" i="13"/>
  <c r="J43" i="13"/>
  <c r="I43" i="13"/>
  <c r="H43" i="13"/>
  <c r="G43" i="13"/>
  <c r="F43" i="13"/>
  <c r="E43" i="13"/>
  <c r="P42" i="13"/>
  <c r="O42" i="13"/>
  <c r="N42" i="13"/>
  <c r="M42" i="13"/>
  <c r="L42" i="13"/>
  <c r="K42" i="13"/>
  <c r="J42" i="13"/>
  <c r="I42" i="13"/>
  <c r="H42" i="13"/>
  <c r="G42" i="13"/>
  <c r="F42" i="13"/>
  <c r="E42" i="13"/>
  <c r="D41" i="13"/>
  <c r="D40" i="13"/>
  <c r="D39" i="13"/>
  <c r="D38" i="13"/>
  <c r="D37" i="13"/>
  <c r="D36" i="13"/>
  <c r="D35" i="13"/>
  <c r="D34" i="13"/>
  <c r="D33" i="13"/>
  <c r="D32" i="13"/>
  <c r="D31" i="13"/>
  <c r="D30" i="13"/>
  <c r="D29" i="13"/>
  <c r="D28" i="13"/>
  <c r="D27" i="13"/>
  <c r="D26" i="13"/>
  <c r="D25" i="13"/>
  <c r="D24" i="13"/>
  <c r="D23" i="13"/>
  <c r="D22" i="13"/>
  <c r="D21" i="13"/>
  <c r="D20" i="13"/>
  <c r="D19" i="13"/>
  <c r="D18" i="13"/>
  <c r="D17" i="13"/>
  <c r="D16" i="13"/>
  <c r="D15" i="13"/>
  <c r="D14" i="13"/>
  <c r="D13" i="13"/>
  <c r="D12" i="13"/>
  <c r="D11" i="13"/>
  <c r="D10" i="13"/>
  <c r="D9" i="13"/>
  <c r="D8" i="13"/>
  <c r="D7" i="13"/>
  <c r="D6" i="13"/>
  <c r="D43" i="13" l="1"/>
  <c r="D42" i="13"/>
  <c r="U79" i="9"/>
  <c r="U78" i="9"/>
  <c r="U77" i="9"/>
  <c r="U76" i="9"/>
  <c r="U75" i="9"/>
  <c r="U20" i="15"/>
  <c r="U21" i="15"/>
  <c r="V21" i="14"/>
  <c r="T20" i="15"/>
  <c r="U80" i="5"/>
  <c r="T80" i="5"/>
  <c r="U79" i="5"/>
  <c r="T79" i="5"/>
  <c r="U78" i="5"/>
  <c r="T78" i="5"/>
  <c r="U77" i="5"/>
  <c r="T77" i="5"/>
  <c r="U76" i="5"/>
  <c r="T76" i="5"/>
  <c r="U80" i="6"/>
  <c r="T80" i="6"/>
  <c r="U79" i="6"/>
  <c r="T79" i="6"/>
  <c r="U78" i="6"/>
  <c r="T78" i="6"/>
  <c r="U77" i="6"/>
  <c r="T77" i="6"/>
  <c r="T76" i="6"/>
  <c r="U112" i="9" l="1"/>
  <c r="U8" i="15" l="1"/>
  <c r="T8" i="15"/>
  <c r="V8" i="14"/>
  <c r="U62" i="10"/>
  <c r="U146" i="9" l="1"/>
  <c r="U14" i="9"/>
  <c r="U13" i="9"/>
  <c r="U12" i="9"/>
  <c r="U11" i="9"/>
  <c r="U10" i="9"/>
  <c r="U15" i="6"/>
  <c r="T15" i="6"/>
  <c r="U14" i="6"/>
  <c r="T14" i="6"/>
  <c r="U13" i="6"/>
  <c r="T13" i="6"/>
  <c r="U12" i="6"/>
  <c r="T12" i="6"/>
  <c r="U11" i="6"/>
  <c r="T11" i="6"/>
  <c r="U135" i="6" l="1"/>
  <c r="U144" i="9"/>
  <c r="T130" i="5"/>
  <c r="U70" i="9"/>
  <c r="U15" i="5"/>
  <c r="T15" i="5"/>
  <c r="U14" i="5"/>
  <c r="T14" i="5"/>
  <c r="U13" i="5"/>
  <c r="T13" i="5"/>
  <c r="U12" i="5"/>
  <c r="T12" i="5"/>
  <c r="U11" i="5"/>
  <c r="T11" i="5"/>
  <c r="T10" i="5"/>
  <c r="U121" i="9" l="1"/>
  <c r="U113" i="9"/>
  <c r="U5" i="9"/>
  <c r="U123" i="9"/>
  <c r="U111" i="9"/>
  <c r="U188" i="6"/>
  <c r="U189" i="6"/>
  <c r="T188" i="6"/>
  <c r="T8" i="6"/>
  <c r="P408" i="16" l="1"/>
  <c r="P382" i="16"/>
  <c r="D188" i="17"/>
  <c r="W380" i="16"/>
  <c r="V380" i="16"/>
  <c r="P380" i="16"/>
  <c r="P388" i="16"/>
  <c r="P386" i="16"/>
  <c r="P385" i="16"/>
  <c r="P383" i="16"/>
  <c r="P381" i="16"/>
  <c r="E380" i="16"/>
  <c r="D386" i="16"/>
  <c r="D384" i="16"/>
  <c r="D382" i="16"/>
  <c r="D381" i="16"/>
  <c r="D380" i="16"/>
  <c r="T6" i="5"/>
  <c r="T7" i="5"/>
  <c r="T8" i="5"/>
  <c r="T9" i="5"/>
  <c r="V74" i="7" l="1"/>
  <c r="U165" i="9" l="1"/>
  <c r="U166" i="9"/>
  <c r="U167" i="9"/>
  <c r="U168" i="9"/>
  <c r="U169" i="9"/>
  <c r="U84" i="6" l="1"/>
  <c r="U65" i="5"/>
  <c r="U89" i="9" l="1"/>
  <c r="U88" i="9"/>
  <c r="U87" i="9"/>
  <c r="U86" i="9"/>
  <c r="U85" i="9"/>
  <c r="U130" i="5" l="1"/>
  <c r="U129" i="5"/>
  <c r="U128" i="5"/>
  <c r="T128" i="5"/>
  <c r="U127" i="5"/>
  <c r="T127" i="5"/>
  <c r="U126" i="5"/>
  <c r="T126" i="5"/>
  <c r="U25" i="6" l="1"/>
  <c r="T25" i="6"/>
  <c r="U24" i="6"/>
  <c r="T24" i="6"/>
  <c r="U23" i="6"/>
  <c r="T23" i="6"/>
  <c r="U22" i="6"/>
  <c r="T22" i="6"/>
  <c r="U21" i="6"/>
  <c r="T21" i="6"/>
  <c r="U145" i="6" l="1"/>
  <c r="T145" i="6"/>
  <c r="U144" i="6"/>
  <c r="T144" i="6"/>
  <c r="U143" i="6"/>
  <c r="T143" i="6"/>
  <c r="U142" i="6"/>
  <c r="T142" i="6"/>
  <c r="U141" i="6"/>
  <c r="T141" i="6"/>
  <c r="U145" i="5"/>
  <c r="T145" i="5"/>
  <c r="U144" i="5"/>
  <c r="T144" i="5"/>
  <c r="U143" i="5"/>
  <c r="T143" i="5"/>
  <c r="U142" i="5"/>
  <c r="T142" i="5"/>
  <c r="U141" i="5"/>
  <c r="T141" i="5"/>
  <c r="U146" i="6" l="1"/>
  <c r="T73" i="6"/>
  <c r="U140" i="9"/>
  <c r="U145" i="9"/>
  <c r="U147" i="9"/>
  <c r="U74" i="6"/>
  <c r="U141" i="9"/>
  <c r="U142" i="9"/>
  <c r="U143" i="9"/>
  <c r="U148" i="9"/>
  <c r="U149" i="9"/>
  <c r="U150" i="9"/>
  <c r="T34" i="15" l="1"/>
  <c r="U34" i="15"/>
  <c r="T35" i="15"/>
  <c r="U35" i="15"/>
  <c r="T21" i="15"/>
  <c r="V34" i="14" l="1"/>
  <c r="V35" i="14"/>
  <c r="V20" i="14" l="1"/>
  <c r="V7" i="14" l="1"/>
  <c r="U5" i="10" l="1"/>
  <c r="U6" i="10"/>
  <c r="U7" i="10"/>
  <c r="U8" i="10"/>
  <c r="U9" i="10"/>
  <c r="U10" i="10"/>
  <c r="U11" i="10"/>
  <c r="U12" i="10"/>
  <c r="U13" i="10"/>
  <c r="U14" i="10"/>
  <c r="U15" i="10"/>
  <c r="U16" i="10"/>
  <c r="U17" i="10"/>
  <c r="U18" i="10"/>
  <c r="U19" i="10"/>
  <c r="U20" i="10"/>
  <c r="U21" i="10"/>
  <c r="U22" i="10"/>
  <c r="U23" i="10"/>
  <c r="U24" i="10"/>
  <c r="U25" i="10"/>
  <c r="U26" i="10"/>
  <c r="U27" i="10"/>
  <c r="U28" i="10"/>
  <c r="U29" i="10"/>
  <c r="U30" i="10"/>
  <c r="U31" i="10"/>
  <c r="U32" i="10"/>
  <c r="U33" i="10"/>
  <c r="U34" i="10"/>
  <c r="U35" i="10"/>
  <c r="U36" i="10"/>
  <c r="U37" i="10"/>
  <c r="U38" i="10"/>
  <c r="U39" i="10"/>
  <c r="U40" i="10"/>
  <c r="U41" i="10"/>
  <c r="U42" i="10"/>
  <c r="U43" i="10"/>
  <c r="U44" i="10"/>
  <c r="U45" i="10"/>
  <c r="U46" i="10"/>
  <c r="U47" i="10"/>
  <c r="U48" i="10"/>
  <c r="U49" i="10"/>
  <c r="U50" i="10"/>
  <c r="U51" i="10"/>
  <c r="U52" i="10"/>
  <c r="U53" i="10"/>
  <c r="U54" i="10"/>
  <c r="U55" i="10"/>
  <c r="U56" i="10"/>
  <c r="U57" i="10"/>
  <c r="U58" i="10"/>
  <c r="U59" i="10"/>
  <c r="U60" i="10"/>
  <c r="U61" i="10"/>
  <c r="U63" i="10"/>
  <c r="U64" i="10"/>
  <c r="U65" i="10"/>
  <c r="U66" i="10"/>
  <c r="U67" i="10"/>
  <c r="U68" i="10"/>
  <c r="U69" i="10"/>
  <c r="U71" i="10"/>
  <c r="U72" i="10"/>
  <c r="U73" i="10"/>
  <c r="U74" i="10"/>
  <c r="U75" i="10"/>
  <c r="U76" i="10"/>
  <c r="U77" i="10"/>
  <c r="U78" i="10"/>
  <c r="U79" i="10"/>
  <c r="U80" i="10"/>
  <c r="U81" i="10"/>
  <c r="U82" i="10"/>
  <c r="U83" i="10"/>
  <c r="U85" i="10"/>
  <c r="U86" i="10"/>
  <c r="U87" i="10"/>
  <c r="U88" i="10"/>
  <c r="U89" i="10"/>
  <c r="U90" i="10"/>
  <c r="U91" i="10"/>
  <c r="U92" i="10"/>
  <c r="U93" i="10"/>
  <c r="U94" i="10"/>
  <c r="U95" i="10"/>
  <c r="U96" i="10"/>
  <c r="U97" i="10"/>
  <c r="U98" i="10"/>
  <c r="U99" i="10"/>
  <c r="U100" i="10"/>
  <c r="U101" i="10"/>
  <c r="U102" i="10"/>
  <c r="U103" i="10"/>
  <c r="U43" i="9" l="1"/>
  <c r="U8" i="9" l="1"/>
  <c r="U71" i="9"/>
  <c r="U72" i="9"/>
  <c r="U73" i="9"/>
  <c r="H190" i="17" l="1"/>
  <c r="E188" i="17"/>
  <c r="F380" i="16"/>
  <c r="G380" i="16"/>
  <c r="H380" i="16"/>
  <c r="I380" i="16"/>
  <c r="J380" i="16"/>
  <c r="K380" i="16"/>
  <c r="L380" i="16"/>
  <c r="M380" i="16"/>
  <c r="N380" i="16"/>
  <c r="O380" i="16"/>
  <c r="E381" i="16"/>
  <c r="F381" i="16"/>
  <c r="G381" i="16"/>
  <c r="H381" i="16"/>
  <c r="I381" i="16"/>
  <c r="J381" i="16"/>
  <c r="K381" i="16"/>
  <c r="L381" i="16"/>
  <c r="M381" i="16"/>
  <c r="N381" i="16"/>
  <c r="O381" i="16"/>
  <c r="E382" i="16"/>
  <c r="F382" i="16"/>
  <c r="G382" i="16"/>
  <c r="H382" i="16"/>
  <c r="I382" i="16"/>
  <c r="J382" i="16"/>
  <c r="K382" i="16"/>
  <c r="L382" i="16"/>
  <c r="M382" i="16"/>
  <c r="N382" i="16"/>
  <c r="O382" i="16"/>
  <c r="D383" i="16"/>
  <c r="E383" i="16"/>
  <c r="F383" i="16"/>
  <c r="G383" i="16"/>
  <c r="H383" i="16"/>
  <c r="I383" i="16"/>
  <c r="J383" i="16"/>
  <c r="K383" i="16"/>
  <c r="L383" i="16"/>
  <c r="M383" i="16"/>
  <c r="N383" i="16"/>
  <c r="O383" i="16"/>
  <c r="E384" i="16"/>
  <c r="F384" i="16"/>
  <c r="G384" i="16"/>
  <c r="H384" i="16"/>
  <c r="I384" i="16"/>
  <c r="J384" i="16"/>
  <c r="K384" i="16"/>
  <c r="L384" i="16"/>
  <c r="M384" i="16"/>
  <c r="N384" i="16"/>
  <c r="O384" i="16"/>
  <c r="P384" i="16"/>
  <c r="D385" i="16"/>
  <c r="E385" i="16"/>
  <c r="F385" i="16"/>
  <c r="G385" i="16"/>
  <c r="H385" i="16"/>
  <c r="I385" i="16"/>
  <c r="J385" i="16"/>
  <c r="K385" i="16"/>
  <c r="L385" i="16"/>
  <c r="M385" i="16"/>
  <c r="N385" i="16"/>
  <c r="O385" i="16"/>
  <c r="E386" i="16"/>
  <c r="F386" i="16"/>
  <c r="G386" i="16"/>
  <c r="H386" i="16"/>
  <c r="I386" i="16"/>
  <c r="J386" i="16"/>
  <c r="K386" i="16"/>
  <c r="L386" i="16"/>
  <c r="M386" i="16"/>
  <c r="N386" i="16"/>
  <c r="O386" i="16"/>
  <c r="D387" i="16"/>
  <c r="E387" i="16"/>
  <c r="F387" i="16"/>
  <c r="G387" i="16"/>
  <c r="H387" i="16"/>
  <c r="I387" i="16"/>
  <c r="J387" i="16"/>
  <c r="K387" i="16"/>
  <c r="L387" i="16"/>
  <c r="M387" i="16"/>
  <c r="N387" i="16"/>
  <c r="O387" i="16"/>
  <c r="P387" i="16"/>
  <c r="D388" i="16"/>
  <c r="E388" i="16"/>
  <c r="F388" i="16"/>
  <c r="G388" i="16"/>
  <c r="H388" i="16"/>
  <c r="I388" i="16"/>
  <c r="J388" i="16"/>
  <c r="K388" i="16"/>
  <c r="L388" i="16"/>
  <c r="M388" i="16"/>
  <c r="N388" i="16"/>
  <c r="O388" i="16"/>
  <c r="Q380" i="16"/>
  <c r="Q381" i="16"/>
  <c r="Q382" i="16"/>
  <c r="Q383" i="16"/>
  <c r="Q384" i="16"/>
  <c r="Q385" i="16"/>
  <c r="Q386" i="16"/>
  <c r="Q387" i="16"/>
  <c r="Q388" i="16"/>
  <c r="R380" i="16"/>
  <c r="S380" i="16"/>
  <c r="T380" i="16"/>
  <c r="R381" i="16"/>
  <c r="S381" i="16"/>
  <c r="T381" i="16"/>
  <c r="R382" i="16"/>
  <c r="S382" i="16"/>
  <c r="T382" i="16"/>
  <c r="R383" i="16"/>
  <c r="S383" i="16"/>
  <c r="T383" i="16"/>
  <c r="R384" i="16"/>
  <c r="S384" i="16"/>
  <c r="T384" i="16"/>
  <c r="R385" i="16"/>
  <c r="S385" i="16"/>
  <c r="T385" i="16"/>
  <c r="R386" i="16"/>
  <c r="S386" i="16"/>
  <c r="T386" i="16"/>
  <c r="R387" i="16"/>
  <c r="S387" i="16"/>
  <c r="T387" i="16"/>
  <c r="R388" i="16"/>
  <c r="S388" i="16"/>
  <c r="T388" i="16"/>
  <c r="X387" i="16"/>
  <c r="U380" i="16"/>
  <c r="U381" i="16"/>
  <c r="V381" i="16"/>
  <c r="W381" i="16"/>
  <c r="U383" i="16"/>
  <c r="V383" i="16"/>
  <c r="W383" i="16"/>
  <c r="U384" i="16"/>
  <c r="V384" i="16"/>
  <c r="W384" i="16"/>
  <c r="U385" i="16"/>
  <c r="V385" i="16"/>
  <c r="W385" i="16"/>
  <c r="U386" i="16"/>
  <c r="V386" i="16"/>
  <c r="W386" i="16"/>
  <c r="U387" i="16"/>
  <c r="V387" i="16"/>
  <c r="W387" i="16"/>
  <c r="U388" i="16"/>
  <c r="V388" i="16"/>
  <c r="W388" i="16"/>
  <c r="T148" i="6"/>
  <c r="T147" i="6"/>
  <c r="T146" i="6"/>
  <c r="T71" i="6"/>
  <c r="U150" i="6"/>
  <c r="T150" i="6"/>
  <c r="U149" i="6"/>
  <c r="T149" i="6"/>
  <c r="U148" i="6"/>
  <c r="U147" i="6"/>
  <c r="U75" i="6"/>
  <c r="T75" i="6"/>
  <c r="T74" i="6"/>
  <c r="U73" i="6"/>
  <c r="U72" i="6"/>
  <c r="T72" i="6"/>
  <c r="U71" i="6"/>
  <c r="U88" i="5"/>
  <c r="U74" i="5"/>
  <c r="U149" i="5"/>
  <c r="U146" i="5"/>
  <c r="T61" i="5"/>
  <c r="T56" i="5"/>
  <c r="U56" i="5"/>
  <c r="T149" i="5"/>
  <c r="T108" i="5"/>
  <c r="T74" i="5"/>
  <c r="T71" i="5"/>
  <c r="T72" i="5"/>
  <c r="T73" i="5"/>
  <c r="T75" i="5"/>
  <c r="T150" i="5"/>
  <c r="T148" i="5"/>
  <c r="T147" i="5"/>
  <c r="T146" i="5"/>
  <c r="U71" i="5" l="1"/>
  <c r="U73" i="5"/>
  <c r="U72" i="5"/>
  <c r="U150" i="5"/>
  <c r="D201" i="17"/>
  <c r="X388" i="16"/>
  <c r="X386" i="16"/>
  <c r="X385" i="16"/>
  <c r="X384" i="16"/>
  <c r="X383" i="16"/>
  <c r="X381" i="16"/>
  <c r="W382" i="16"/>
  <c r="X380" i="16"/>
  <c r="V382" i="16"/>
  <c r="U382" i="16"/>
  <c r="U148" i="5"/>
  <c r="U75" i="5"/>
  <c r="U8" i="5"/>
  <c r="U147" i="5"/>
  <c r="X382" i="16" l="1"/>
  <c r="U84" i="5" l="1"/>
  <c r="U133" i="9"/>
  <c r="U132" i="9"/>
  <c r="U131" i="9"/>
  <c r="U124" i="9"/>
  <c r="U120" i="9"/>
  <c r="U56" i="9"/>
  <c r="U57" i="9"/>
  <c r="U58" i="9"/>
  <c r="U59" i="9"/>
  <c r="U55" i="9"/>
  <c r="U57" i="5" l="1"/>
  <c r="U58" i="5"/>
  <c r="U59" i="5"/>
  <c r="U60" i="5"/>
  <c r="T57" i="5"/>
  <c r="T58" i="5"/>
  <c r="T59" i="5"/>
  <c r="T60" i="5"/>
  <c r="E191" i="17" l="1"/>
  <c r="F191" i="17"/>
  <c r="G191" i="17"/>
  <c r="H191" i="17"/>
  <c r="I191" i="17"/>
  <c r="J191" i="17"/>
  <c r="K191" i="17"/>
  <c r="L191" i="17"/>
  <c r="M191" i="17"/>
  <c r="N191" i="17"/>
  <c r="O191" i="17"/>
  <c r="Q191" i="17"/>
  <c r="R191" i="17"/>
  <c r="S191" i="17"/>
  <c r="T191" i="17"/>
  <c r="U191" i="17"/>
  <c r="V191" i="17"/>
  <c r="W191" i="17"/>
  <c r="E192" i="17"/>
  <c r="F192" i="17"/>
  <c r="G192" i="17"/>
  <c r="H192" i="17"/>
  <c r="I192" i="17"/>
  <c r="J192" i="17"/>
  <c r="K192" i="17"/>
  <c r="L192" i="17"/>
  <c r="M192" i="17"/>
  <c r="N192" i="17"/>
  <c r="O192" i="17"/>
  <c r="Q192" i="17"/>
  <c r="R192" i="17"/>
  <c r="S192" i="17"/>
  <c r="T192" i="17"/>
  <c r="U192" i="17"/>
  <c r="V192" i="17"/>
  <c r="W192" i="17"/>
  <c r="E193" i="17"/>
  <c r="F193" i="17"/>
  <c r="G193" i="17"/>
  <c r="H193" i="17"/>
  <c r="I193" i="17"/>
  <c r="J193" i="17"/>
  <c r="K193" i="17"/>
  <c r="L193" i="17"/>
  <c r="M193" i="17"/>
  <c r="N193" i="17"/>
  <c r="O193" i="17"/>
  <c r="Q193" i="17"/>
  <c r="R193" i="17"/>
  <c r="S193" i="17"/>
  <c r="T193" i="17"/>
  <c r="U193" i="17"/>
  <c r="V193" i="17"/>
  <c r="W193" i="17"/>
  <c r="E194" i="17"/>
  <c r="F194" i="17"/>
  <c r="G194" i="17"/>
  <c r="H194" i="17"/>
  <c r="I194" i="17"/>
  <c r="J194" i="17"/>
  <c r="K194" i="17"/>
  <c r="L194" i="17"/>
  <c r="M194" i="17"/>
  <c r="N194" i="17"/>
  <c r="O194" i="17"/>
  <c r="Q194" i="17"/>
  <c r="R194" i="17"/>
  <c r="S194" i="17"/>
  <c r="T194" i="17"/>
  <c r="U194" i="17"/>
  <c r="V194" i="17"/>
  <c r="W194" i="17"/>
  <c r="D192" i="17"/>
  <c r="D193" i="17"/>
  <c r="D194" i="17"/>
  <c r="D191" i="17"/>
  <c r="W207" i="17" l="1"/>
  <c r="V207" i="17"/>
  <c r="U207" i="17"/>
  <c r="T207" i="17"/>
  <c r="S207" i="17"/>
  <c r="R207" i="17"/>
  <c r="Q207" i="17"/>
  <c r="W206" i="17"/>
  <c r="V206" i="17"/>
  <c r="U206" i="17"/>
  <c r="T206" i="17"/>
  <c r="S206" i="17"/>
  <c r="R206" i="17"/>
  <c r="Q206" i="17"/>
  <c r="W205" i="17"/>
  <c r="V205" i="17"/>
  <c r="U205" i="17"/>
  <c r="T205" i="17"/>
  <c r="S205" i="17"/>
  <c r="R205" i="17"/>
  <c r="Q205" i="17"/>
  <c r="W204" i="17"/>
  <c r="V204" i="17"/>
  <c r="U204" i="17"/>
  <c r="T204" i="17"/>
  <c r="S204" i="17"/>
  <c r="R204" i="17"/>
  <c r="Q204" i="17"/>
  <c r="D189" i="17"/>
  <c r="E189" i="17"/>
  <c r="F189" i="17"/>
  <c r="G189" i="17"/>
  <c r="H189" i="17"/>
  <c r="I189" i="17"/>
  <c r="J189" i="17"/>
  <c r="K189" i="17"/>
  <c r="L189" i="17"/>
  <c r="M189" i="17"/>
  <c r="N189" i="17"/>
  <c r="O189" i="17"/>
  <c r="Q189" i="17"/>
  <c r="R189" i="17"/>
  <c r="S189" i="17"/>
  <c r="T189" i="17"/>
  <c r="U189" i="17"/>
  <c r="V189" i="17"/>
  <c r="W189" i="17"/>
  <c r="D190" i="17"/>
  <c r="E190" i="17"/>
  <c r="F190" i="17"/>
  <c r="G190" i="17"/>
  <c r="I190" i="17"/>
  <c r="J190" i="17"/>
  <c r="K190" i="17"/>
  <c r="L190" i="17"/>
  <c r="M190" i="17"/>
  <c r="N190" i="17"/>
  <c r="O190" i="17"/>
  <c r="Q190" i="17"/>
  <c r="R190" i="17"/>
  <c r="S190" i="17"/>
  <c r="T190" i="17"/>
  <c r="U190" i="17"/>
  <c r="V190" i="17"/>
  <c r="W190" i="17"/>
  <c r="D195" i="17"/>
  <c r="E195" i="17"/>
  <c r="F195" i="17"/>
  <c r="G195" i="17"/>
  <c r="H195" i="17"/>
  <c r="I195" i="17"/>
  <c r="J195" i="17"/>
  <c r="K195" i="17"/>
  <c r="L195" i="17"/>
  <c r="M195" i="17"/>
  <c r="N195" i="17"/>
  <c r="O195" i="17"/>
  <c r="Q195" i="17"/>
  <c r="R195" i="17"/>
  <c r="S195" i="17"/>
  <c r="T195" i="17"/>
  <c r="U195" i="17"/>
  <c r="V195" i="17"/>
  <c r="W195" i="17"/>
  <c r="D196" i="17"/>
  <c r="E196" i="17"/>
  <c r="F196" i="17"/>
  <c r="G196" i="17"/>
  <c r="H196" i="17"/>
  <c r="I196" i="17"/>
  <c r="J196" i="17"/>
  <c r="K196" i="17"/>
  <c r="L196" i="17"/>
  <c r="M196" i="17"/>
  <c r="N196" i="17"/>
  <c r="O196" i="17"/>
  <c r="Q196" i="17"/>
  <c r="R196" i="17"/>
  <c r="S196" i="17"/>
  <c r="T196" i="17"/>
  <c r="U196" i="17"/>
  <c r="V196" i="17"/>
  <c r="W196" i="17"/>
  <c r="F188" i="17"/>
  <c r="G188" i="17"/>
  <c r="H188" i="17"/>
  <c r="I188" i="17"/>
  <c r="J188" i="17"/>
  <c r="K188" i="17"/>
  <c r="L188" i="17"/>
  <c r="M188" i="17"/>
  <c r="N188" i="17"/>
  <c r="O188" i="17"/>
  <c r="Q188" i="17"/>
  <c r="R188" i="17"/>
  <c r="S188" i="17"/>
  <c r="T188" i="17"/>
  <c r="U188" i="17"/>
  <c r="V188" i="17"/>
  <c r="W188" i="17"/>
  <c r="P194" i="17" l="1"/>
  <c r="P192" i="17"/>
  <c r="P191" i="17"/>
  <c r="P193" i="17"/>
  <c r="X188" i="17"/>
  <c r="X191" i="17"/>
  <c r="X189" i="17"/>
  <c r="X192" i="17"/>
  <c r="X196" i="17"/>
  <c r="X190" i="17"/>
  <c r="X194" i="17"/>
  <c r="X193" i="17"/>
  <c r="R203" i="17"/>
  <c r="V203" i="17"/>
  <c r="S208" i="17"/>
  <c r="T209" i="17"/>
  <c r="W208" i="17"/>
  <c r="W203" i="17"/>
  <c r="W202" i="17"/>
  <c r="W201" i="17"/>
  <c r="W209" i="17"/>
  <c r="T201" i="17"/>
  <c r="Q202" i="17"/>
  <c r="U202" i="17"/>
  <c r="Q201" i="17"/>
  <c r="U201" i="17"/>
  <c r="R202" i="17"/>
  <c r="V202" i="17"/>
  <c r="S203" i="17"/>
  <c r="T208" i="17"/>
  <c r="Q209" i="17"/>
  <c r="U209" i="17"/>
  <c r="R201" i="17"/>
  <c r="V201" i="17"/>
  <c r="S202" i="17"/>
  <c r="T203" i="17"/>
  <c r="Q208" i="17"/>
  <c r="U208" i="17"/>
  <c r="R209" i="17"/>
  <c r="V209" i="17"/>
  <c r="S201" i="17"/>
  <c r="T202" i="17"/>
  <c r="Q203" i="17"/>
  <c r="U203" i="17"/>
  <c r="R208" i="17"/>
  <c r="V208" i="17"/>
  <c r="S209" i="17"/>
  <c r="P195" i="17"/>
  <c r="P190" i="17"/>
  <c r="P189" i="17"/>
  <c r="P196" i="17"/>
  <c r="P188" i="17"/>
  <c r="D202" i="17"/>
  <c r="H202" i="17"/>
  <c r="L202" i="17"/>
  <c r="D203" i="17"/>
  <c r="H203" i="17"/>
  <c r="L203" i="17"/>
  <c r="D204" i="17"/>
  <c r="H204" i="17"/>
  <c r="L204" i="17"/>
  <c r="H201" i="17"/>
  <c r="L201" i="17"/>
  <c r="G205" i="17"/>
  <c r="K205" i="17"/>
  <c r="O205" i="17"/>
  <c r="F206" i="17"/>
  <c r="J206" i="17"/>
  <c r="N206" i="17"/>
  <c r="E207" i="17"/>
  <c r="I207" i="17"/>
  <c r="M207" i="17"/>
  <c r="D208" i="17"/>
  <c r="H208" i="17"/>
  <c r="L208" i="17"/>
  <c r="D209" i="17"/>
  <c r="H209" i="17"/>
  <c r="L209" i="17"/>
  <c r="E201" i="17"/>
  <c r="I201" i="17"/>
  <c r="M201" i="17"/>
  <c r="E202" i="17"/>
  <c r="I202" i="17"/>
  <c r="M202" i="17"/>
  <c r="E203" i="17"/>
  <c r="I203" i="17"/>
  <c r="M203" i="17"/>
  <c r="E204" i="17"/>
  <c r="I204" i="17"/>
  <c r="M204" i="17"/>
  <c r="D205" i="17"/>
  <c r="H205" i="17"/>
  <c r="L205" i="17"/>
  <c r="G206" i="17"/>
  <c r="K206" i="17"/>
  <c r="O206" i="17"/>
  <c r="F207" i="17"/>
  <c r="J207" i="17"/>
  <c r="N207" i="17"/>
  <c r="E208" i="17"/>
  <c r="I208" i="17"/>
  <c r="M208" i="17"/>
  <c r="E209" i="17"/>
  <c r="I209" i="17"/>
  <c r="M209" i="17"/>
  <c r="F201" i="17"/>
  <c r="J201" i="17"/>
  <c r="N201" i="17"/>
  <c r="F202" i="17"/>
  <c r="J202" i="17"/>
  <c r="N202" i="17"/>
  <c r="F203" i="17"/>
  <c r="J203" i="17"/>
  <c r="N203" i="17"/>
  <c r="F204" i="17"/>
  <c r="J204" i="17"/>
  <c r="N204" i="17"/>
  <c r="E205" i="17"/>
  <c r="I205" i="17"/>
  <c r="M205" i="17"/>
  <c r="D206" i="17"/>
  <c r="H206" i="17"/>
  <c r="L206" i="17"/>
  <c r="G207" i="17"/>
  <c r="K207" i="17"/>
  <c r="O207" i="17"/>
  <c r="F208" i="17"/>
  <c r="J208" i="17"/>
  <c r="N208" i="17"/>
  <c r="F209" i="17"/>
  <c r="J209" i="17"/>
  <c r="N209" i="17"/>
  <c r="G201" i="17"/>
  <c r="K201" i="17"/>
  <c r="O201" i="17"/>
  <c r="G202" i="17"/>
  <c r="K202" i="17"/>
  <c r="O202" i="17"/>
  <c r="G203" i="17"/>
  <c r="K203" i="17"/>
  <c r="O203" i="17"/>
  <c r="G204" i="17"/>
  <c r="K204" i="17"/>
  <c r="O204" i="17"/>
  <c r="F205" i="17"/>
  <c r="J205" i="17"/>
  <c r="N205" i="17"/>
  <c r="E206" i="17"/>
  <c r="I206" i="17"/>
  <c r="M206" i="17"/>
  <c r="D207" i="17"/>
  <c r="H207" i="17"/>
  <c r="L207" i="17"/>
  <c r="G208" i="17"/>
  <c r="K208" i="17"/>
  <c r="O208" i="17"/>
  <c r="G209" i="17"/>
  <c r="K209" i="17"/>
  <c r="O209" i="17"/>
  <c r="P205" i="17" l="1"/>
  <c r="P204" i="17"/>
  <c r="P207" i="17"/>
  <c r="P206" i="17"/>
  <c r="Q210" i="17"/>
  <c r="O210" i="17"/>
  <c r="N210" i="17"/>
  <c r="M210" i="17"/>
  <c r="H210" i="17"/>
  <c r="K210" i="17"/>
  <c r="J210" i="17"/>
  <c r="I210" i="17"/>
  <c r="G210" i="17"/>
  <c r="F210" i="17"/>
  <c r="L210" i="17"/>
  <c r="S210" i="17"/>
  <c r="X205" i="17"/>
  <c r="W210" i="17"/>
  <c r="X206" i="17"/>
  <c r="X207" i="17"/>
  <c r="X203" i="17"/>
  <c r="V210" i="17"/>
  <c r="U210" i="17"/>
  <c r="T210" i="17"/>
  <c r="R210" i="17"/>
  <c r="E210" i="17"/>
  <c r="D210" i="17"/>
  <c r="P208" i="17"/>
  <c r="P209" i="17"/>
  <c r="P203" i="17"/>
  <c r="P202" i="17"/>
  <c r="P201" i="17" l="1"/>
  <c r="P210" i="17" s="1"/>
  <c r="V47" i="14" l="1"/>
  <c r="V46" i="14"/>
  <c r="V43" i="14" l="1"/>
  <c r="U48" i="15"/>
  <c r="V48" i="14" l="1"/>
  <c r="U12" i="15"/>
  <c r="U16" i="15"/>
  <c r="U30" i="15"/>
  <c r="U52" i="15"/>
  <c r="U64" i="15"/>
  <c r="V33" i="14"/>
  <c r="U14" i="15"/>
  <c r="U32" i="15"/>
  <c r="U36" i="15"/>
  <c r="U44" i="15"/>
  <c r="U54" i="15"/>
  <c r="U66" i="15"/>
  <c r="U38" i="15"/>
  <c r="U50" i="15"/>
  <c r="U18" i="15"/>
  <c r="U60" i="15"/>
  <c r="U26" i="15"/>
  <c r="V61" i="14"/>
  <c r="V41" i="14"/>
  <c r="U17" i="15"/>
  <c r="U31" i="15"/>
  <c r="U41" i="15"/>
  <c r="U53" i="15"/>
  <c r="U65" i="15"/>
  <c r="U9" i="15"/>
  <c r="U23" i="15"/>
  <c r="U37" i="15"/>
  <c r="U49" i="15"/>
  <c r="U61" i="15"/>
  <c r="U13" i="15"/>
  <c r="U27" i="15"/>
  <c r="U45" i="15"/>
  <c r="U57" i="15"/>
  <c r="T42" i="15"/>
  <c r="U58" i="15"/>
  <c r="U42" i="15"/>
  <c r="U24" i="15"/>
  <c r="U11" i="15"/>
  <c r="U15" i="15"/>
  <c r="U19" i="15"/>
  <c r="U25" i="15"/>
  <c r="U29" i="15"/>
  <c r="U33" i="15"/>
  <c r="U39" i="15"/>
  <c r="U47" i="15"/>
  <c r="U51" i="15"/>
  <c r="U55" i="15"/>
  <c r="U59" i="15"/>
  <c r="U63" i="15"/>
  <c r="U67" i="15"/>
  <c r="T33" i="15"/>
  <c r="U62" i="15"/>
  <c r="U46" i="15"/>
  <c r="U28" i="15"/>
  <c r="U10" i="15"/>
  <c r="U43" i="15"/>
  <c r="T43" i="15"/>
  <c r="T64" i="15"/>
  <c r="T22" i="15"/>
  <c r="T26" i="15"/>
  <c r="T30" i="15"/>
  <c r="T44" i="15"/>
  <c r="T48" i="15"/>
  <c r="U56" i="15"/>
  <c r="U40" i="15"/>
  <c r="U22" i="15"/>
  <c r="U140" i="5"/>
  <c r="T140" i="5"/>
  <c r="V50" i="14" l="1"/>
  <c r="T31" i="15"/>
  <c r="V30" i="14"/>
  <c r="T40" i="15"/>
  <c r="V65" i="14"/>
  <c r="T12" i="15"/>
  <c r="V62" i="14"/>
  <c r="V23" i="14"/>
  <c r="V63" i="14"/>
  <c r="V18" i="14"/>
  <c r="V24" i="14"/>
  <c r="T32" i="15"/>
  <c r="T66" i="15"/>
  <c r="V58" i="14"/>
  <c r="V38" i="14"/>
  <c r="V16" i="14"/>
  <c r="V22" i="14"/>
  <c r="V51" i="14"/>
  <c r="V55" i="14"/>
  <c r="V13" i="14"/>
  <c r="V53" i="14"/>
  <c r="V39" i="14"/>
  <c r="V42" i="14"/>
  <c r="V11" i="14"/>
  <c r="V26" i="14"/>
  <c r="V67" i="14"/>
  <c r="V57" i="14"/>
  <c r="T39" i="15"/>
  <c r="T19" i="15"/>
  <c r="V32" i="14"/>
  <c r="V54" i="14"/>
  <c r="V31" i="14"/>
  <c r="V12" i="14"/>
  <c r="V15" i="14"/>
  <c r="V37" i="14"/>
  <c r="V9" i="14"/>
  <c r="V49" i="14"/>
  <c r="V44" i="14"/>
  <c r="V59" i="14"/>
  <c r="V56" i="14"/>
  <c r="V36" i="14"/>
  <c r="V14" i="14"/>
  <c r="V28" i="14"/>
  <c r="V52" i="14"/>
  <c r="V29" i="14"/>
  <c r="V10" i="14"/>
  <c r="V17" i="14"/>
  <c r="V66" i="14"/>
  <c r="V27" i="14"/>
  <c r="V64" i="14"/>
  <c r="V45" i="14"/>
  <c r="V25" i="14"/>
  <c r="V60" i="14"/>
  <c r="V40" i="14"/>
  <c r="V19" i="14"/>
  <c r="T60" i="15"/>
  <c r="T59" i="15"/>
  <c r="T15" i="15"/>
  <c r="T41" i="15"/>
  <c r="T56" i="15"/>
  <c r="T55" i="15"/>
  <c r="T58" i="15"/>
  <c r="T38" i="15"/>
  <c r="T57" i="15"/>
  <c r="T25" i="15"/>
  <c r="T67" i="15"/>
  <c r="T63" i="15"/>
  <c r="T54" i="15"/>
  <c r="T47" i="15"/>
  <c r="T49" i="15"/>
  <c r="T18" i="15"/>
  <c r="T9" i="15"/>
  <c r="T23" i="15"/>
  <c r="T53" i="15"/>
  <c r="T65" i="15"/>
  <c r="T24" i="15"/>
  <c r="T27" i="15"/>
  <c r="T16" i="15"/>
  <c r="T50" i="15"/>
  <c r="T14" i="15"/>
  <c r="T61" i="15"/>
  <c r="T37" i="15"/>
  <c r="T52" i="15"/>
  <c r="T36" i="15"/>
  <c r="T51" i="15"/>
  <c r="T29" i="15"/>
  <c r="T11" i="15"/>
  <c r="T62" i="15"/>
  <c r="T46" i="15"/>
  <c r="T28" i="15"/>
  <c r="T10" i="15"/>
  <c r="T45" i="15"/>
  <c r="T13" i="15"/>
  <c r="T17" i="15"/>
  <c r="U199" i="9" l="1"/>
  <c r="U198" i="9"/>
  <c r="U197" i="9"/>
  <c r="U195" i="9"/>
  <c r="U205" i="6"/>
  <c r="T205" i="6"/>
  <c r="U204" i="6"/>
  <c r="T204" i="6"/>
  <c r="U203" i="6"/>
  <c r="T203" i="6"/>
  <c r="U202" i="6"/>
  <c r="T202" i="6"/>
  <c r="U201" i="6"/>
  <c r="T201" i="6"/>
  <c r="U205" i="5"/>
  <c r="T205" i="5"/>
  <c r="U204" i="5"/>
  <c r="T204" i="5"/>
  <c r="U203" i="5"/>
  <c r="T203" i="5"/>
  <c r="U202" i="5"/>
  <c r="T202" i="5"/>
  <c r="U201" i="5"/>
  <c r="T201" i="5"/>
  <c r="W54" i="7" l="1"/>
  <c r="V10" i="7" l="1"/>
  <c r="V11" i="7"/>
  <c r="V12" i="7"/>
  <c r="V13" i="7"/>
  <c r="V14" i="7"/>
  <c r="V15" i="7"/>
  <c r="V16" i="7"/>
  <c r="V17" i="7"/>
  <c r="V18" i="7"/>
  <c r="V19" i="7"/>
  <c r="V20" i="7"/>
  <c r="V21" i="7"/>
  <c r="V22" i="7"/>
  <c r="V23" i="7"/>
  <c r="V24" i="7"/>
  <c r="V25" i="7"/>
  <c r="V26" i="7"/>
  <c r="V27" i="7"/>
  <c r="V28" i="7"/>
  <c r="V29" i="7"/>
  <c r="V30" i="7"/>
  <c r="V31" i="7"/>
  <c r="V32" i="7"/>
  <c r="V33" i="7"/>
  <c r="V34" i="7"/>
  <c r="V35" i="7"/>
  <c r="V36" i="7"/>
  <c r="V37" i="7"/>
  <c r="V38" i="7"/>
  <c r="V39" i="7"/>
  <c r="V40" i="7"/>
  <c r="V41" i="7"/>
  <c r="V42" i="7"/>
  <c r="V43" i="7"/>
  <c r="V44" i="7"/>
  <c r="V45" i="7"/>
  <c r="V46" i="7"/>
  <c r="V47" i="7"/>
  <c r="V48" i="7"/>
  <c r="V49" i="7"/>
  <c r="V50" i="7"/>
  <c r="V51" i="7"/>
  <c r="V52" i="7"/>
  <c r="V53" i="7"/>
  <c r="V54" i="7"/>
  <c r="V55" i="7"/>
  <c r="V56" i="7"/>
  <c r="V57" i="7"/>
  <c r="V58" i="7"/>
  <c r="V59" i="7"/>
  <c r="V60" i="7"/>
  <c r="V61" i="7"/>
  <c r="V62" i="7"/>
  <c r="V63" i="7"/>
  <c r="V64" i="7"/>
  <c r="V65" i="7"/>
  <c r="V66" i="7"/>
  <c r="V67" i="7"/>
  <c r="V68" i="7"/>
  <c r="V69" i="7"/>
  <c r="V70" i="7"/>
  <c r="V71" i="7"/>
  <c r="V72" i="7"/>
  <c r="V73" i="7"/>
  <c r="V75" i="7"/>
  <c r="V76" i="7"/>
  <c r="V77" i="7"/>
  <c r="V78" i="7"/>
  <c r="V79" i="7"/>
  <c r="V80" i="7"/>
  <c r="V81" i="7"/>
  <c r="V82" i="7"/>
  <c r="V83" i="7"/>
  <c r="V84" i="7"/>
  <c r="V85" i="7"/>
  <c r="V86" i="7"/>
  <c r="V87" i="7"/>
  <c r="V88" i="7"/>
  <c r="V89" i="7"/>
  <c r="V90" i="7"/>
  <c r="V91" i="7"/>
  <c r="V92" i="7"/>
  <c r="V93" i="7"/>
  <c r="V94" i="7"/>
  <c r="V95" i="7"/>
  <c r="V96" i="7"/>
  <c r="V97" i="7"/>
  <c r="V98" i="7"/>
  <c r="V99" i="7"/>
  <c r="V100" i="7"/>
  <c r="V101" i="7"/>
  <c r="V102" i="7"/>
  <c r="V103" i="7"/>
  <c r="V104" i="7"/>
  <c r="V105" i="7"/>
  <c r="V7" i="7"/>
  <c r="V8" i="7"/>
  <c r="V9" i="7"/>
  <c r="V6" i="7"/>
  <c r="U4" i="10"/>
  <c r="X209" i="17" l="1"/>
  <c r="X208" i="17"/>
  <c r="X204" i="17"/>
  <c r="X202" i="17"/>
  <c r="X201" i="17"/>
  <c r="X210" i="17" l="1"/>
  <c r="U25" i="9"/>
  <c r="U26" i="9"/>
  <c r="U27" i="9"/>
  <c r="U28" i="9"/>
  <c r="U29" i="9"/>
  <c r="U31" i="9"/>
  <c r="U32" i="9"/>
  <c r="U33" i="9"/>
  <c r="U34" i="9"/>
  <c r="U35" i="9"/>
  <c r="U36" i="9"/>
  <c r="U37" i="9"/>
  <c r="U38" i="9"/>
  <c r="U39" i="9"/>
  <c r="U40" i="9"/>
  <c r="U41" i="9"/>
  <c r="U42" i="9"/>
  <c r="U44" i="9"/>
  <c r="U45" i="9"/>
  <c r="U46" i="9"/>
  <c r="U47" i="9"/>
  <c r="U48" i="9"/>
  <c r="U49" i="9"/>
  <c r="U50" i="9"/>
  <c r="U51" i="9"/>
  <c r="U52" i="9"/>
  <c r="U53" i="9"/>
  <c r="U54" i="9"/>
  <c r="U60" i="9"/>
  <c r="U61" i="9"/>
  <c r="U62" i="9"/>
  <c r="U63" i="9"/>
  <c r="U64" i="9"/>
  <c r="U65" i="9"/>
  <c r="U66" i="9"/>
  <c r="U67" i="9"/>
  <c r="U68" i="9"/>
  <c r="U69" i="9"/>
  <c r="U80" i="9"/>
  <c r="U81" i="9"/>
  <c r="U82" i="9"/>
  <c r="U83" i="9"/>
  <c r="U84" i="9"/>
  <c r="U90" i="9"/>
  <c r="U91" i="9"/>
  <c r="U92" i="9"/>
  <c r="U93" i="9"/>
  <c r="U94" i="9"/>
  <c r="U95" i="9"/>
  <c r="U97" i="9"/>
  <c r="U98" i="9"/>
  <c r="U99" i="9"/>
  <c r="U100" i="9"/>
  <c r="U101" i="9"/>
  <c r="U102" i="9"/>
  <c r="U103" i="9"/>
  <c r="U104" i="9"/>
  <c r="U105" i="9"/>
  <c r="U106" i="9"/>
  <c r="U107" i="9"/>
  <c r="U108" i="9"/>
  <c r="U109" i="9"/>
  <c r="U110" i="9"/>
  <c r="U114" i="9"/>
  <c r="U115" i="9"/>
  <c r="U116" i="9"/>
  <c r="U117" i="9"/>
  <c r="U118" i="9"/>
  <c r="U119" i="9"/>
  <c r="U125" i="9"/>
  <c r="U126" i="9"/>
  <c r="U128" i="9"/>
  <c r="U129" i="9"/>
  <c r="U135" i="9"/>
  <c r="U136" i="9"/>
  <c r="U137" i="9"/>
  <c r="U138" i="9"/>
  <c r="U139" i="9"/>
  <c r="U151" i="9"/>
  <c r="U152" i="9"/>
  <c r="U153" i="9"/>
  <c r="U154" i="9"/>
  <c r="U155" i="9"/>
  <c r="U156" i="9"/>
  <c r="U157" i="9"/>
  <c r="U158" i="9"/>
  <c r="U159" i="9"/>
  <c r="U160" i="9"/>
  <c r="U161" i="9"/>
  <c r="U162" i="9"/>
  <c r="U163" i="9"/>
  <c r="U164" i="9"/>
  <c r="U170" i="9"/>
  <c r="U171" i="9"/>
  <c r="U172" i="9"/>
  <c r="U173" i="9"/>
  <c r="U174" i="9"/>
  <c r="U175" i="9"/>
  <c r="U176" i="9"/>
  <c r="U177" i="9"/>
  <c r="U178" i="9"/>
  <c r="U179" i="9"/>
  <c r="U184" i="9"/>
  <c r="U185" i="9"/>
  <c r="U186" i="9"/>
  <c r="U187" i="9"/>
  <c r="U188" i="9"/>
  <c r="U189" i="9"/>
  <c r="U190" i="9"/>
  <c r="U191" i="9"/>
  <c r="U192" i="9"/>
  <c r="U193" i="9"/>
  <c r="U194" i="9"/>
  <c r="U200" i="9"/>
  <c r="U201" i="9"/>
  <c r="U202" i="9"/>
  <c r="U203" i="9"/>
  <c r="U204" i="9"/>
  <c r="U205" i="9"/>
  <c r="U206" i="9"/>
  <c r="U207" i="9"/>
  <c r="U208" i="9"/>
  <c r="U6" i="9"/>
  <c r="U7" i="9"/>
  <c r="U9" i="9"/>
  <c r="U15" i="9"/>
  <c r="U16" i="9"/>
  <c r="U17" i="9"/>
  <c r="U18" i="9"/>
  <c r="U19" i="9"/>
  <c r="U20" i="9"/>
  <c r="U21" i="9"/>
  <c r="U22" i="9"/>
  <c r="U23" i="9"/>
  <c r="U24" i="9"/>
  <c r="T7" i="6"/>
  <c r="T9" i="6"/>
  <c r="T10" i="6"/>
  <c r="T16" i="6"/>
  <c r="T17" i="6"/>
  <c r="T18" i="6"/>
  <c r="T19" i="6"/>
  <c r="T20" i="6"/>
  <c r="T26" i="6"/>
  <c r="T27" i="6"/>
  <c r="T28" i="6"/>
  <c r="T29" i="6"/>
  <c r="T30" i="6"/>
  <c r="T31" i="6"/>
  <c r="T32" i="6"/>
  <c r="T33" i="6"/>
  <c r="T34" i="6"/>
  <c r="T35" i="6"/>
  <c r="T36" i="6"/>
  <c r="T37" i="6"/>
  <c r="T38" i="6"/>
  <c r="T39" i="6"/>
  <c r="T40" i="6"/>
  <c r="T41" i="6"/>
  <c r="T42" i="6"/>
  <c r="T43" i="6"/>
  <c r="T44" i="6"/>
  <c r="T45" i="6"/>
  <c r="T46" i="6"/>
  <c r="T47" i="6"/>
  <c r="T48" i="6"/>
  <c r="T49" i="6"/>
  <c r="T50" i="6"/>
  <c r="T51" i="6"/>
  <c r="T52" i="6"/>
  <c r="T53" i="6"/>
  <c r="T54" i="6"/>
  <c r="T55" i="6"/>
  <c r="T56" i="6"/>
  <c r="T57" i="6"/>
  <c r="T58" i="6"/>
  <c r="T59" i="6"/>
  <c r="T60" i="6"/>
  <c r="T61" i="6"/>
  <c r="T62" i="6"/>
  <c r="T63" i="6"/>
  <c r="T64" i="6"/>
  <c r="T65" i="6"/>
  <c r="T66" i="6"/>
  <c r="T67" i="6"/>
  <c r="T68" i="6"/>
  <c r="T69" i="6"/>
  <c r="T70" i="6"/>
  <c r="T81" i="6"/>
  <c r="T82" i="6"/>
  <c r="T83" i="6"/>
  <c r="T84" i="6"/>
  <c r="T85" i="6"/>
  <c r="T86" i="6"/>
  <c r="T87" i="6"/>
  <c r="T88" i="6"/>
  <c r="T89" i="6"/>
  <c r="T90" i="6"/>
  <c r="T91" i="6"/>
  <c r="T92" i="6"/>
  <c r="T93" i="6"/>
  <c r="T94" i="6"/>
  <c r="T95" i="6"/>
  <c r="T96" i="6"/>
  <c r="T97" i="6"/>
  <c r="T98" i="6"/>
  <c r="T99" i="6"/>
  <c r="T100" i="6"/>
  <c r="T101" i="6"/>
  <c r="T102" i="6"/>
  <c r="T103" i="6"/>
  <c r="T104" i="6"/>
  <c r="T105" i="6"/>
  <c r="T106" i="6"/>
  <c r="T107" i="6"/>
  <c r="T108" i="6"/>
  <c r="T109" i="6"/>
  <c r="T110" i="6"/>
  <c r="T111" i="6"/>
  <c r="T112" i="6"/>
  <c r="T113" i="6"/>
  <c r="T114" i="6"/>
  <c r="T115" i="6"/>
  <c r="T116" i="6"/>
  <c r="T117" i="6"/>
  <c r="T118" i="6"/>
  <c r="T119" i="6"/>
  <c r="T120" i="6"/>
  <c r="T121" i="6"/>
  <c r="T122" i="6"/>
  <c r="T123" i="6"/>
  <c r="T124" i="6"/>
  <c r="T125" i="6"/>
  <c r="T126" i="6"/>
  <c r="T127" i="6"/>
  <c r="T128" i="6"/>
  <c r="T129" i="6"/>
  <c r="T130" i="6"/>
  <c r="T131" i="6"/>
  <c r="T132" i="6"/>
  <c r="T133" i="6"/>
  <c r="T134" i="6"/>
  <c r="T135" i="6"/>
  <c r="T136" i="6"/>
  <c r="T137" i="6"/>
  <c r="T138" i="6"/>
  <c r="T139" i="6"/>
  <c r="T140" i="6"/>
  <c r="T151" i="6"/>
  <c r="T152" i="6"/>
  <c r="T153" i="6"/>
  <c r="T154" i="6"/>
  <c r="T155" i="6"/>
  <c r="T156" i="6"/>
  <c r="T157" i="6"/>
  <c r="T158" i="6"/>
  <c r="T159" i="6"/>
  <c r="T160" i="6"/>
  <c r="T161" i="6"/>
  <c r="T162" i="6"/>
  <c r="T163" i="6"/>
  <c r="T164" i="6"/>
  <c r="T165" i="6"/>
  <c r="T166" i="6"/>
  <c r="T167" i="6"/>
  <c r="T168" i="6"/>
  <c r="T169" i="6"/>
  <c r="T170" i="6"/>
  <c r="T171" i="6"/>
  <c r="T172" i="6"/>
  <c r="T173" i="6"/>
  <c r="T174" i="6"/>
  <c r="T175" i="6"/>
  <c r="T176" i="6"/>
  <c r="T177" i="6"/>
  <c r="T178" i="6"/>
  <c r="T179" i="6"/>
  <c r="T180" i="6"/>
  <c r="T181" i="6"/>
  <c r="T182" i="6"/>
  <c r="T183" i="6"/>
  <c r="T184" i="6"/>
  <c r="T185" i="6"/>
  <c r="T186" i="6"/>
  <c r="T187" i="6"/>
  <c r="T189" i="6"/>
  <c r="T190" i="6"/>
  <c r="T191" i="6"/>
  <c r="T192" i="6"/>
  <c r="T193" i="6"/>
  <c r="T194" i="6"/>
  <c r="T195" i="6"/>
  <c r="T196" i="6"/>
  <c r="T197" i="6"/>
  <c r="T198" i="6"/>
  <c r="T199" i="6"/>
  <c r="T200" i="6"/>
  <c r="T206" i="6"/>
  <c r="T207" i="6"/>
  <c r="T208" i="6"/>
  <c r="T209" i="6"/>
  <c r="T210" i="6"/>
  <c r="T6" i="6"/>
  <c r="T16" i="5"/>
  <c r="T17" i="5"/>
  <c r="T18" i="5"/>
  <c r="T19" i="5"/>
  <c r="T20" i="5"/>
  <c r="T21" i="5"/>
  <c r="T22" i="5"/>
  <c r="T23" i="5"/>
  <c r="T24" i="5"/>
  <c r="T25" i="5"/>
  <c r="T26" i="5"/>
  <c r="T27" i="5"/>
  <c r="T28" i="5"/>
  <c r="T29" i="5"/>
  <c r="T30" i="5"/>
  <c r="T31" i="5"/>
  <c r="T32" i="5"/>
  <c r="T33" i="5"/>
  <c r="T34" i="5"/>
  <c r="T35" i="5"/>
  <c r="T36" i="5"/>
  <c r="T37" i="5"/>
  <c r="T38" i="5"/>
  <c r="T39" i="5"/>
  <c r="T40" i="5"/>
  <c r="T41" i="5"/>
  <c r="T42" i="5"/>
  <c r="T43" i="5"/>
  <c r="T44" i="5"/>
  <c r="T45" i="5"/>
  <c r="T46" i="5"/>
  <c r="T47" i="5"/>
  <c r="T48" i="5"/>
  <c r="T49" i="5"/>
  <c r="T50" i="5"/>
  <c r="T51" i="5"/>
  <c r="T52" i="5"/>
  <c r="T53" i="5"/>
  <c r="T54" i="5"/>
  <c r="T55" i="5"/>
  <c r="T62" i="5"/>
  <c r="T63" i="5"/>
  <c r="T64" i="5"/>
  <c r="T65" i="5"/>
  <c r="T66" i="5"/>
  <c r="T67" i="5"/>
  <c r="T68" i="5"/>
  <c r="T69" i="5"/>
  <c r="T70" i="5"/>
  <c r="T81" i="5"/>
  <c r="T82" i="5"/>
  <c r="T83" i="5"/>
  <c r="T84" i="5"/>
  <c r="T85" i="5"/>
  <c r="T86" i="5"/>
  <c r="T87" i="5"/>
  <c r="T88" i="5"/>
  <c r="T89" i="5"/>
  <c r="T90" i="5"/>
  <c r="T91" i="5"/>
  <c r="T92" i="5"/>
  <c r="T93" i="5"/>
  <c r="T94" i="5"/>
  <c r="T95" i="5"/>
  <c r="T96" i="5"/>
  <c r="T97" i="5"/>
  <c r="T98" i="5"/>
  <c r="T99" i="5"/>
  <c r="T100" i="5"/>
  <c r="T101" i="5"/>
  <c r="T102" i="5"/>
  <c r="T103" i="5"/>
  <c r="T104" i="5"/>
  <c r="T105" i="5"/>
  <c r="T106" i="5"/>
  <c r="T107" i="5"/>
  <c r="T109" i="5"/>
  <c r="T110" i="5"/>
  <c r="T111" i="5"/>
  <c r="T112" i="5"/>
  <c r="T113" i="5"/>
  <c r="T114" i="5"/>
  <c r="T115" i="5"/>
  <c r="T116" i="5"/>
  <c r="T117" i="5"/>
  <c r="T118" i="5"/>
  <c r="T119" i="5"/>
  <c r="T120" i="5"/>
  <c r="T121" i="5"/>
  <c r="T122" i="5"/>
  <c r="T123" i="5"/>
  <c r="T124" i="5"/>
  <c r="T125" i="5"/>
  <c r="T131" i="5"/>
  <c r="T132" i="5"/>
  <c r="T133" i="5"/>
  <c r="T134" i="5"/>
  <c r="T135" i="5"/>
  <c r="T136" i="5"/>
  <c r="T137" i="5"/>
  <c r="T138" i="5"/>
  <c r="T139" i="5"/>
  <c r="T151" i="5"/>
  <c r="T152" i="5"/>
  <c r="T153" i="5"/>
  <c r="T154" i="5"/>
  <c r="T155" i="5"/>
  <c r="T156" i="5"/>
  <c r="T157" i="5"/>
  <c r="T158" i="5"/>
  <c r="T159" i="5"/>
  <c r="T160" i="5"/>
  <c r="T161" i="5"/>
  <c r="T162" i="5"/>
  <c r="T163" i="5"/>
  <c r="T164" i="5"/>
  <c r="T165" i="5"/>
  <c r="T166" i="5"/>
  <c r="T167" i="5"/>
  <c r="T168" i="5"/>
  <c r="T169" i="5"/>
  <c r="T170" i="5"/>
  <c r="T171" i="5"/>
  <c r="T172" i="5"/>
  <c r="T173" i="5"/>
  <c r="T174" i="5"/>
  <c r="T175" i="5"/>
  <c r="T176" i="5"/>
  <c r="T177" i="5"/>
  <c r="T178" i="5"/>
  <c r="T179" i="5"/>
  <c r="T180" i="5"/>
  <c r="T181" i="5"/>
  <c r="T182" i="5"/>
  <c r="T183" i="5"/>
  <c r="T184" i="5"/>
  <c r="T185" i="5"/>
  <c r="T186" i="5"/>
  <c r="T187" i="5"/>
  <c r="T188" i="5"/>
  <c r="T189" i="5"/>
  <c r="T190" i="5"/>
  <c r="T191" i="5"/>
  <c r="T192" i="5"/>
  <c r="T193" i="5"/>
  <c r="T194" i="5"/>
  <c r="T195" i="5"/>
  <c r="T196" i="5"/>
  <c r="T197" i="5"/>
  <c r="T198" i="5"/>
  <c r="T199" i="5"/>
  <c r="T200" i="5"/>
  <c r="T206" i="5"/>
  <c r="T207" i="5"/>
  <c r="T208" i="5"/>
  <c r="T209" i="5"/>
  <c r="T210" i="5"/>
  <c r="U46" i="5" l="1"/>
  <c r="W6" i="7" l="1"/>
  <c r="W7" i="7"/>
  <c r="W8" i="7"/>
  <c r="W9" i="7"/>
  <c r="W10" i="7"/>
  <c r="W11" i="7"/>
  <c r="W12" i="7"/>
  <c r="W13" i="7"/>
  <c r="W14" i="7"/>
  <c r="W15" i="7"/>
  <c r="W16" i="7"/>
  <c r="W17" i="7"/>
  <c r="W18" i="7"/>
  <c r="W19" i="7"/>
  <c r="W20" i="7"/>
  <c r="W21" i="7"/>
  <c r="W22" i="7"/>
  <c r="W23" i="7"/>
  <c r="W24" i="7"/>
  <c r="W25" i="7"/>
  <c r="W26" i="7"/>
  <c r="W27" i="7"/>
  <c r="W28" i="7"/>
  <c r="W29" i="7"/>
  <c r="W30" i="7"/>
  <c r="W31" i="7"/>
  <c r="W32" i="7"/>
  <c r="W33" i="7"/>
  <c r="W34" i="7"/>
  <c r="W35" i="7"/>
  <c r="W36" i="7"/>
  <c r="W37" i="7"/>
  <c r="W38" i="7"/>
  <c r="W39" i="7"/>
  <c r="W40" i="7"/>
  <c r="W41" i="7"/>
  <c r="W42" i="7"/>
  <c r="W43" i="7"/>
  <c r="W44" i="7"/>
  <c r="W45" i="7"/>
  <c r="W46" i="7"/>
  <c r="W47" i="7"/>
  <c r="W48" i="7"/>
  <c r="W49" i="7"/>
  <c r="W50" i="7"/>
  <c r="W51" i="7"/>
  <c r="W53" i="7"/>
  <c r="W55" i="7"/>
  <c r="W56" i="7"/>
  <c r="W57" i="7"/>
  <c r="W58" i="7"/>
  <c r="W59" i="7"/>
  <c r="W60" i="7"/>
  <c r="W61" i="7"/>
  <c r="W62" i="7"/>
  <c r="W63" i="7"/>
  <c r="W64" i="7"/>
  <c r="W65" i="7"/>
  <c r="W66" i="7"/>
  <c r="W67" i="7"/>
  <c r="W68" i="7"/>
  <c r="W69" i="7"/>
  <c r="W70" i="7"/>
  <c r="W71" i="7"/>
  <c r="W72" i="7"/>
  <c r="W73" i="7"/>
  <c r="W74" i="7"/>
  <c r="W75" i="7"/>
  <c r="W76" i="7"/>
  <c r="W77" i="7"/>
  <c r="W78" i="7"/>
  <c r="W79" i="7"/>
  <c r="W80" i="7"/>
  <c r="W81" i="7"/>
  <c r="W82" i="7"/>
  <c r="W83" i="7"/>
  <c r="W84" i="7"/>
  <c r="W85" i="7"/>
  <c r="W86" i="7"/>
  <c r="W87" i="7"/>
  <c r="W88" i="7"/>
  <c r="W89" i="7"/>
  <c r="W90" i="7"/>
  <c r="W91" i="7"/>
  <c r="W92" i="7"/>
  <c r="W93" i="7"/>
  <c r="W94" i="7"/>
  <c r="W95" i="7"/>
  <c r="W96" i="7"/>
  <c r="W97" i="7"/>
  <c r="W98" i="7"/>
  <c r="W99" i="7"/>
  <c r="W100" i="7"/>
  <c r="W101" i="7"/>
  <c r="W102" i="7"/>
  <c r="W103" i="7"/>
  <c r="W104" i="7"/>
  <c r="W105" i="7"/>
  <c r="U6" i="6"/>
  <c r="U7" i="6"/>
  <c r="U8" i="6"/>
  <c r="U9" i="6"/>
  <c r="U10" i="6"/>
  <c r="U16" i="6"/>
  <c r="U17" i="6"/>
  <c r="U18" i="6"/>
  <c r="U19" i="6"/>
  <c r="U20" i="6"/>
  <c r="U26" i="6"/>
  <c r="U27" i="6"/>
  <c r="U28" i="6"/>
  <c r="U29" i="6"/>
  <c r="U30" i="6"/>
  <c r="U31" i="6"/>
  <c r="U32" i="6"/>
  <c r="U33" i="6"/>
  <c r="U34" i="6"/>
  <c r="U35" i="6"/>
  <c r="U36" i="6"/>
  <c r="U37" i="6"/>
  <c r="U38" i="6"/>
  <c r="U39" i="6"/>
  <c r="U40" i="6"/>
  <c r="U41" i="6"/>
  <c r="U42" i="6"/>
  <c r="U43" i="6"/>
  <c r="U44" i="6"/>
  <c r="U45" i="6"/>
  <c r="U46" i="6"/>
  <c r="U47" i="6"/>
  <c r="U48" i="6"/>
  <c r="U49" i="6"/>
  <c r="U51" i="6"/>
  <c r="U52" i="6"/>
  <c r="U53" i="6"/>
  <c r="U54" i="6"/>
  <c r="U55" i="6"/>
  <c r="U56" i="6"/>
  <c r="U57" i="6"/>
  <c r="U58" i="6"/>
  <c r="U59" i="6"/>
  <c r="U60" i="6"/>
  <c r="U61" i="6"/>
  <c r="U62" i="6"/>
  <c r="U63" i="6"/>
  <c r="U64" i="6"/>
  <c r="U65" i="6"/>
  <c r="U66" i="6"/>
  <c r="U67" i="6"/>
  <c r="U68" i="6"/>
  <c r="U69" i="6"/>
  <c r="U70" i="6"/>
  <c r="U81" i="6"/>
  <c r="U82" i="6"/>
  <c r="U83" i="6"/>
  <c r="U85" i="6"/>
  <c r="U86" i="6"/>
  <c r="U87" i="6"/>
  <c r="U88" i="6"/>
  <c r="U89" i="6"/>
  <c r="U90" i="6"/>
  <c r="U91" i="6"/>
  <c r="U92" i="6"/>
  <c r="U93" i="6"/>
  <c r="U94" i="6"/>
  <c r="U95" i="6"/>
  <c r="U96" i="6"/>
  <c r="U97" i="6"/>
  <c r="U98" i="6"/>
  <c r="U99" i="6"/>
  <c r="U100" i="6"/>
  <c r="U101" i="6"/>
  <c r="U102" i="6"/>
  <c r="U103" i="6"/>
  <c r="U104" i="6"/>
  <c r="U105" i="6"/>
  <c r="U106" i="6"/>
  <c r="U107" i="6"/>
  <c r="U108" i="6"/>
  <c r="U109" i="6"/>
  <c r="U110" i="6"/>
  <c r="U111" i="6"/>
  <c r="U112" i="6"/>
  <c r="U113" i="6"/>
  <c r="U114" i="6"/>
  <c r="U115" i="6"/>
  <c r="U116" i="6"/>
  <c r="U117" i="6"/>
  <c r="U118" i="6"/>
  <c r="U119" i="6"/>
  <c r="U120" i="6"/>
  <c r="U121" i="6"/>
  <c r="U122" i="6"/>
  <c r="U123" i="6"/>
  <c r="U124" i="6"/>
  <c r="U125" i="6"/>
  <c r="U126" i="6"/>
  <c r="U127" i="6"/>
  <c r="U128" i="6"/>
  <c r="U129" i="6"/>
  <c r="U130" i="6"/>
  <c r="U131" i="6"/>
  <c r="U132" i="6"/>
  <c r="U133" i="6"/>
  <c r="U134" i="6"/>
  <c r="U136" i="6"/>
  <c r="U137" i="6"/>
  <c r="U138" i="6"/>
  <c r="U139" i="6"/>
  <c r="U140" i="6"/>
  <c r="U151" i="6"/>
  <c r="U152" i="6"/>
  <c r="U153" i="6"/>
  <c r="U154" i="6"/>
  <c r="U155" i="6"/>
  <c r="U156" i="6"/>
  <c r="U157" i="6"/>
  <c r="U158" i="6"/>
  <c r="U159" i="6"/>
  <c r="U160" i="6"/>
  <c r="U161" i="6"/>
  <c r="U162" i="6"/>
  <c r="U163" i="6"/>
  <c r="U164" i="6"/>
  <c r="U165" i="6"/>
  <c r="U166" i="6"/>
  <c r="U167" i="6"/>
  <c r="U168" i="6"/>
  <c r="U169" i="6"/>
  <c r="U170" i="6"/>
  <c r="U171" i="6"/>
  <c r="U172" i="6"/>
  <c r="U173" i="6"/>
  <c r="U174" i="6"/>
  <c r="U175" i="6"/>
  <c r="U176" i="6"/>
  <c r="U177" i="6"/>
  <c r="U178" i="6"/>
  <c r="U179" i="6"/>
  <c r="U180" i="6"/>
  <c r="U181" i="6"/>
  <c r="U182" i="6"/>
  <c r="U183" i="6"/>
  <c r="U184" i="6"/>
  <c r="U185" i="6"/>
  <c r="U186" i="6"/>
  <c r="U190" i="6"/>
  <c r="U191" i="6"/>
  <c r="U192" i="6"/>
  <c r="U193" i="6"/>
  <c r="U194" i="6"/>
  <c r="U195" i="6"/>
  <c r="U196" i="6"/>
  <c r="U197" i="6"/>
  <c r="U198" i="6"/>
  <c r="U199" i="6"/>
  <c r="U200" i="6"/>
  <c r="U206" i="6"/>
  <c r="U207" i="6"/>
  <c r="U208" i="6"/>
  <c r="U209" i="6"/>
  <c r="U210" i="6"/>
  <c r="U6" i="5"/>
  <c r="U7" i="5"/>
  <c r="U9" i="5"/>
  <c r="U10" i="5"/>
  <c r="U16" i="5"/>
  <c r="U17" i="5"/>
  <c r="U18" i="5"/>
  <c r="U19" i="5"/>
  <c r="U20" i="5"/>
  <c r="U21" i="5"/>
  <c r="U22" i="5"/>
  <c r="U23" i="5"/>
  <c r="U24" i="5"/>
  <c r="U25" i="5"/>
  <c r="U26" i="5"/>
  <c r="U27" i="5"/>
  <c r="U28" i="5"/>
  <c r="U29" i="5"/>
  <c r="U30" i="5"/>
  <c r="U31" i="5"/>
  <c r="U32" i="5"/>
  <c r="U33" i="5"/>
  <c r="U34" i="5"/>
  <c r="U35" i="5"/>
  <c r="U36" i="5"/>
  <c r="U37" i="5"/>
  <c r="U38" i="5"/>
  <c r="U39" i="5"/>
  <c r="U40" i="5"/>
  <c r="U41" i="5"/>
  <c r="U42" i="5"/>
  <c r="U43" i="5"/>
  <c r="U44" i="5"/>
  <c r="U45" i="5"/>
  <c r="U47" i="5"/>
  <c r="U48" i="5"/>
  <c r="U49" i="5"/>
  <c r="U50" i="5"/>
  <c r="U51" i="5"/>
  <c r="U52" i="5"/>
  <c r="U53" i="5"/>
  <c r="U54" i="5"/>
  <c r="U55" i="5"/>
  <c r="U61" i="5"/>
  <c r="U62" i="5"/>
  <c r="U63" i="5"/>
  <c r="U64" i="5"/>
  <c r="U66" i="5"/>
  <c r="U67" i="5"/>
  <c r="U68" i="5"/>
  <c r="U69" i="5"/>
  <c r="U70" i="5"/>
  <c r="U81" i="5"/>
  <c r="U82" i="5"/>
  <c r="U83" i="5"/>
  <c r="U85" i="5"/>
  <c r="U86" i="5"/>
  <c r="U87" i="5"/>
  <c r="U89" i="5"/>
  <c r="U90" i="5"/>
  <c r="U91" i="5"/>
  <c r="U92" i="5"/>
  <c r="U93" i="5"/>
  <c r="U94" i="5"/>
  <c r="U95" i="5"/>
  <c r="U96" i="5"/>
  <c r="U97" i="5"/>
  <c r="U98" i="5"/>
  <c r="U99" i="5"/>
  <c r="U100" i="5"/>
  <c r="U101" i="5"/>
  <c r="U102" i="5"/>
  <c r="U103" i="5"/>
  <c r="U104" i="5"/>
  <c r="U105" i="5"/>
  <c r="U106" i="5"/>
  <c r="U107" i="5"/>
  <c r="U108" i="5"/>
  <c r="U109" i="5"/>
  <c r="U110" i="5"/>
  <c r="U111" i="5"/>
  <c r="U112" i="5"/>
  <c r="U113" i="5"/>
  <c r="U114" i="5"/>
  <c r="U115" i="5"/>
  <c r="U116" i="5"/>
  <c r="U117" i="5"/>
  <c r="U118" i="5"/>
  <c r="U119" i="5"/>
  <c r="U120" i="5"/>
  <c r="U121" i="5"/>
  <c r="U122" i="5"/>
  <c r="U123" i="5"/>
  <c r="U124" i="5"/>
  <c r="U125" i="5"/>
  <c r="U131" i="5"/>
  <c r="U132" i="5"/>
  <c r="U133" i="5"/>
  <c r="U134" i="5"/>
  <c r="U136" i="5"/>
  <c r="U137" i="5"/>
  <c r="U138" i="5"/>
  <c r="U139" i="5"/>
  <c r="U151" i="5"/>
  <c r="U152" i="5"/>
  <c r="U153" i="5"/>
  <c r="U154" i="5"/>
  <c r="U155" i="5"/>
  <c r="U156" i="5"/>
  <c r="U157" i="5"/>
  <c r="U158" i="5"/>
  <c r="U159" i="5"/>
  <c r="U160" i="5"/>
  <c r="U161" i="5"/>
  <c r="U162" i="5"/>
  <c r="U163" i="5"/>
  <c r="U164" i="5"/>
  <c r="U165" i="5"/>
  <c r="U166" i="5"/>
  <c r="U167" i="5"/>
  <c r="U168" i="5"/>
  <c r="U169" i="5"/>
  <c r="U170" i="5"/>
  <c r="U171" i="5"/>
  <c r="U172" i="5"/>
  <c r="U173" i="5"/>
  <c r="U174" i="5"/>
  <c r="U175" i="5"/>
  <c r="U176" i="5"/>
  <c r="U177" i="5"/>
  <c r="U178" i="5"/>
  <c r="U179" i="5"/>
  <c r="U180" i="5"/>
  <c r="U181" i="5"/>
  <c r="U182" i="5"/>
  <c r="U183" i="5"/>
  <c r="U184" i="5"/>
  <c r="U185" i="5"/>
  <c r="U186" i="5"/>
  <c r="U187" i="5"/>
  <c r="U188" i="5"/>
  <c r="U189" i="5"/>
  <c r="U190" i="5"/>
  <c r="U191" i="5"/>
  <c r="U192" i="5"/>
  <c r="U193" i="5"/>
  <c r="U194" i="5"/>
  <c r="U195" i="5"/>
  <c r="U196" i="5"/>
  <c r="U197" i="5"/>
  <c r="U198" i="5"/>
  <c r="U199" i="5"/>
  <c r="U200" i="5"/>
  <c r="U206" i="5"/>
  <c r="U207" i="5"/>
  <c r="U208" i="5"/>
  <c r="U209" i="5"/>
  <c r="U210" i="5"/>
  <c r="U7" i="15" l="1"/>
  <c r="T7" i="1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toyota</author>
  </authors>
  <commentList>
    <comment ref="V9" authorId="0" shapeId="0" xr:uid="{652467B1-B00B-45AF-BEF8-AC744AF11189}">
      <text>
        <r>
          <rPr>
            <sz val="14"/>
            <color indexed="81"/>
            <rFont val="MS P ゴシック"/>
            <family val="3"/>
            <charset val="128"/>
          </rPr>
          <t>定償100</t>
        </r>
      </text>
    </comment>
    <comment ref="I18" authorId="0" shapeId="0" xr:uid="{08F34607-7DD9-4E53-AF9E-1E23BFAFA750}">
      <text>
        <r>
          <rPr>
            <sz val="14"/>
            <color indexed="81"/>
            <rFont val="MS P ゴシック"/>
            <family val="3"/>
            <charset val="128"/>
          </rPr>
          <t>定償50</t>
        </r>
      </text>
    </comment>
    <comment ref="V18" authorId="0" shapeId="0" xr:uid="{1B4833EC-61E3-45C3-88A7-299CED510D84}">
      <text>
        <r>
          <rPr>
            <sz val="14"/>
            <color indexed="81"/>
            <rFont val="MS P ゴシック"/>
            <family val="3"/>
            <charset val="128"/>
          </rPr>
          <t>定償50</t>
        </r>
      </text>
    </comment>
    <comment ref="U24" authorId="0" shapeId="0" xr:uid="{C0FE053D-CE89-40DD-BFE4-3FF590B7AA3B}">
      <text>
        <r>
          <rPr>
            <sz val="14"/>
            <color indexed="81"/>
            <rFont val="MS P ゴシック"/>
            <family val="3"/>
            <charset val="128"/>
          </rPr>
          <t>定償100</t>
        </r>
      </text>
    </comment>
    <comment ref="E27" authorId="0" shapeId="0" xr:uid="{1B84EC22-1E6C-48F6-893E-C15933170660}">
      <text>
        <r>
          <rPr>
            <sz val="14"/>
            <color indexed="81"/>
            <rFont val="MS P ゴシック"/>
            <family val="3"/>
            <charset val="128"/>
          </rPr>
          <t xml:space="preserve">定償100
</t>
        </r>
      </text>
    </comment>
    <comment ref="S27" authorId="0" shapeId="0" xr:uid="{7F54783E-F6C8-4667-9EA5-A49A99E03068}">
      <text>
        <r>
          <rPr>
            <sz val="14"/>
            <color indexed="81"/>
            <rFont val="MS P ゴシック"/>
            <family val="3"/>
            <charset val="128"/>
          </rPr>
          <t>定償86</t>
        </r>
      </text>
    </comment>
    <comment ref="G36" authorId="0" shapeId="0" xr:uid="{30DDD608-5F05-4AE4-80A9-571064E29150}">
      <text>
        <r>
          <rPr>
            <sz val="14"/>
            <color indexed="81"/>
            <rFont val="MS P ゴシック"/>
            <family val="3"/>
            <charset val="128"/>
          </rPr>
          <t>定償56</t>
        </r>
      </text>
    </comment>
    <comment ref="R36" authorId="0" shapeId="0" xr:uid="{6944E2B3-5D32-4C16-AC35-C88B8003746A}">
      <text>
        <r>
          <rPr>
            <sz val="14"/>
            <color indexed="81"/>
            <rFont val="MS P ゴシック"/>
            <family val="3"/>
            <charset val="128"/>
          </rPr>
          <t>定償92</t>
        </r>
      </text>
    </comment>
    <comment ref="G54" authorId="0" shapeId="0" xr:uid="{F616C66C-6357-450B-82DD-E88788ACB5AF}">
      <text>
        <r>
          <rPr>
            <sz val="14"/>
            <color indexed="81"/>
            <rFont val="MS P ゴシック"/>
            <family val="3"/>
            <charset val="128"/>
          </rPr>
          <t>定償50</t>
        </r>
      </text>
    </comment>
    <comment ref="J63" authorId="0" shapeId="0" xr:uid="{829C8AF4-3040-4CF2-AFC7-AA78B3847F0F}">
      <text>
        <r>
          <rPr>
            <sz val="14"/>
            <color indexed="81"/>
            <rFont val="MS P ゴシック"/>
            <family val="3"/>
            <charset val="128"/>
          </rPr>
          <t>定償50</t>
        </r>
      </text>
    </comment>
    <comment ref="J90" authorId="0" shapeId="0" xr:uid="{D7695584-2310-4F84-83B7-75C19CC6F9D9}">
      <text>
        <r>
          <rPr>
            <sz val="14"/>
            <color indexed="81"/>
            <rFont val="MS P ゴシック"/>
            <family val="3"/>
            <charset val="128"/>
          </rPr>
          <t>定償100</t>
        </r>
      </text>
    </comment>
    <comment ref="Q90" authorId="0" shapeId="0" xr:uid="{8B27F6B6-77F1-4FBF-81FE-B4587DFF099D}">
      <text>
        <r>
          <rPr>
            <sz val="14"/>
            <color indexed="81"/>
            <rFont val="MS P ゴシック"/>
            <family val="3"/>
            <charset val="128"/>
          </rPr>
          <t>定償100</t>
        </r>
      </text>
    </comment>
    <comment ref="G144" authorId="0" shapeId="0" xr:uid="{EF01E12A-3766-4285-AAE6-E679F3C7D8FB}">
      <text>
        <r>
          <rPr>
            <sz val="14"/>
            <color indexed="81"/>
            <rFont val="MS P ゴシック"/>
            <family val="3"/>
            <charset val="128"/>
          </rPr>
          <t>定償50</t>
        </r>
      </text>
    </comment>
    <comment ref="J162" authorId="0" shapeId="0" xr:uid="{AC29C220-04CF-4037-A334-FA007F24BF89}">
      <text>
        <r>
          <rPr>
            <sz val="14"/>
            <color indexed="81"/>
            <rFont val="MS P ゴシック"/>
            <family val="3"/>
            <charset val="128"/>
          </rPr>
          <t>定償70</t>
        </r>
      </text>
    </comment>
    <comment ref="E180" authorId="0" shapeId="0" xr:uid="{07648A42-A281-4425-992F-11201C6780D8}">
      <text>
        <r>
          <rPr>
            <sz val="14"/>
            <color indexed="81"/>
            <rFont val="MS P ゴシック"/>
            <family val="3"/>
            <charset val="128"/>
          </rPr>
          <t>定償50</t>
        </r>
      </text>
    </comment>
    <comment ref="H180" authorId="0" shapeId="0" xr:uid="{F83D5873-FA67-4878-B435-F8802F82E7E8}">
      <text>
        <r>
          <rPr>
            <sz val="14"/>
            <color indexed="81"/>
            <rFont val="MS P ゴシック"/>
            <family val="3"/>
            <charset val="128"/>
          </rPr>
          <t>定償130</t>
        </r>
      </text>
    </comment>
    <comment ref="D217" authorId="0" shapeId="0" xr:uid="{0DA8B054-4977-4D3D-8165-2D01C4DAF8A0}">
      <text>
        <r>
          <rPr>
            <sz val="14"/>
            <color indexed="81"/>
            <rFont val="MS P ゴシック"/>
            <family val="3"/>
            <charset val="128"/>
          </rPr>
          <t>定償50</t>
        </r>
      </text>
    </comment>
    <comment ref="J217" authorId="0" shapeId="0" xr:uid="{1BD0A176-747A-4B9B-9682-5F748ABBD7F4}">
      <text>
        <r>
          <rPr>
            <sz val="14"/>
            <color indexed="81"/>
            <rFont val="MS P ゴシック"/>
            <family val="3"/>
            <charset val="128"/>
          </rPr>
          <t>定償50</t>
        </r>
      </text>
    </comment>
    <comment ref="W221" authorId="0" shapeId="0" xr:uid="{E55058B1-FDA4-4ACF-838B-E8CB1F199E7A}">
      <text>
        <r>
          <rPr>
            <sz val="14"/>
            <color indexed="81"/>
            <rFont val="MS P ゴシック"/>
            <family val="3"/>
            <charset val="128"/>
          </rPr>
          <t>定償100</t>
        </r>
      </text>
    </comment>
    <comment ref="S232" authorId="0" shapeId="0" xr:uid="{31E76A81-A88B-43AC-87C9-3D62E6133DD0}">
      <text>
        <r>
          <rPr>
            <sz val="14"/>
            <color indexed="81"/>
            <rFont val="MS P ゴシック"/>
            <family val="3"/>
            <charset val="128"/>
          </rPr>
          <t>定償150</t>
        </r>
      </text>
    </comment>
    <comment ref="W235" authorId="0" shapeId="0" xr:uid="{48665C70-D16A-4598-A958-6DECC42CAF12}">
      <text>
        <r>
          <rPr>
            <sz val="14"/>
            <color indexed="81"/>
            <rFont val="MS P ゴシック"/>
            <family val="3"/>
            <charset val="128"/>
          </rPr>
          <t>定償50</t>
        </r>
      </text>
    </comment>
    <comment ref="J331" authorId="0" shapeId="0" xr:uid="{8BA56311-CB27-4B81-BDB7-988DE8333ED2}">
      <text>
        <r>
          <rPr>
            <sz val="14"/>
            <color indexed="81"/>
            <rFont val="MS P ゴシック"/>
            <family val="3"/>
            <charset val="128"/>
          </rPr>
          <t>定償130</t>
        </r>
      </text>
    </comment>
    <comment ref="R331" authorId="0" shapeId="0" xr:uid="{2660717C-CCC1-46E2-B1B6-DE7E78B37751}">
      <text>
        <r>
          <rPr>
            <sz val="14"/>
            <color indexed="81"/>
            <rFont val="MS P ゴシック"/>
            <family val="3"/>
            <charset val="128"/>
          </rPr>
          <t>定償100</t>
        </r>
      </text>
    </comment>
    <comment ref="F334" authorId="0" shapeId="0" xr:uid="{09B63F98-216B-47B0-8157-55E188C922FC}">
      <text>
        <r>
          <rPr>
            <sz val="14"/>
            <color indexed="81"/>
            <rFont val="MS P ゴシック"/>
            <family val="3"/>
            <charset val="128"/>
          </rPr>
          <t>定償100</t>
        </r>
      </text>
    </comment>
    <comment ref="S334" authorId="0" shapeId="0" xr:uid="{9E9A9737-1EFC-41F8-A59C-47C72700F18A}">
      <text>
        <r>
          <rPr>
            <sz val="14"/>
            <color indexed="81"/>
            <rFont val="MS P ゴシック"/>
            <family val="3"/>
            <charset val="128"/>
          </rPr>
          <t>定償86</t>
        </r>
      </text>
    </comment>
    <comment ref="T340" authorId="0" shapeId="0" xr:uid="{86767FFF-62EF-454F-B819-A4FB6A4E29A4}">
      <text>
        <r>
          <rPr>
            <sz val="14"/>
            <color indexed="81"/>
            <rFont val="MS P ゴシック"/>
            <family val="3"/>
            <charset val="128"/>
          </rPr>
          <t>定償100</t>
        </r>
      </text>
    </comment>
    <comment ref="F343" authorId="0" shapeId="0" xr:uid="{38EFAFF6-9469-4C0E-A4A9-24CE5F307DE1}">
      <text>
        <r>
          <rPr>
            <sz val="14"/>
            <color indexed="81"/>
            <rFont val="MS P ゴシック"/>
            <family val="3"/>
            <charset val="128"/>
          </rPr>
          <t>定償100</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inoue</author>
  </authors>
  <commentList>
    <comment ref="D18" authorId="0" shapeId="0" xr:uid="{484A9D15-B15B-4037-9FD3-FA051B6FDB01}">
      <text>
        <r>
          <rPr>
            <sz val="14"/>
            <color indexed="81"/>
            <rFont val="MS P ゴシック"/>
            <family val="3"/>
            <charset val="128"/>
          </rPr>
          <t>定償50</t>
        </r>
      </text>
    </comment>
    <comment ref="K42" authorId="0" shapeId="0" xr:uid="{FA97F07F-A511-484C-9D66-672B9522F80E}">
      <text>
        <r>
          <rPr>
            <sz val="14"/>
            <color indexed="81"/>
            <rFont val="MS P ゴシック"/>
            <family val="3"/>
            <charset val="128"/>
          </rPr>
          <t>定償130</t>
        </r>
      </text>
    </comment>
    <comment ref="W96" authorId="0" shapeId="0" xr:uid="{D65155C1-EC41-40F0-A28E-2F7DF137C98A}">
      <text>
        <r>
          <rPr>
            <sz val="14"/>
            <color indexed="81"/>
            <rFont val="MS P ゴシック"/>
            <family val="3"/>
            <charset val="128"/>
          </rPr>
          <t>定償50</t>
        </r>
      </text>
    </comment>
    <comment ref="I99" authorId="0" shapeId="0" xr:uid="{3BA8524E-3B34-4532-A4E6-2E0AB979259D}">
      <text>
        <r>
          <rPr>
            <sz val="14"/>
            <color indexed="81"/>
            <rFont val="MS P ゴシック"/>
            <family val="3"/>
            <charset val="128"/>
          </rPr>
          <t>定償113</t>
        </r>
      </text>
    </comment>
    <comment ref="W105" authorId="0" shapeId="0" xr:uid="{ED4F6A22-68C0-4A20-A466-1CC65A3271C8}">
      <text>
        <r>
          <rPr>
            <sz val="14"/>
            <color indexed="81"/>
            <rFont val="MS P ゴシック"/>
            <family val="3"/>
            <charset val="128"/>
          </rPr>
          <t>定償50</t>
        </r>
      </text>
    </comment>
    <comment ref="G126" authorId="0" shapeId="0" xr:uid="{08BCDE4F-28C1-4E8E-8957-3964FA858A56}">
      <text>
        <r>
          <rPr>
            <sz val="14"/>
            <color indexed="81"/>
            <rFont val="MS P ゴシック"/>
            <family val="3"/>
            <charset val="128"/>
          </rPr>
          <t>定償85</t>
        </r>
      </text>
    </comment>
    <comment ref="T126" authorId="0" shapeId="0" xr:uid="{52D319C5-664B-400B-AF7E-2A94BA651613}">
      <text>
        <r>
          <rPr>
            <sz val="14"/>
            <color indexed="81"/>
            <rFont val="MS P ゴシック"/>
            <family val="3"/>
            <charset val="128"/>
          </rPr>
          <t xml:space="preserve">定償64
</t>
        </r>
      </text>
    </comment>
    <comment ref="W126" authorId="0" shapeId="0" xr:uid="{E2AEA756-2A62-4FA2-B1C8-F10E36674A27}">
      <text>
        <r>
          <rPr>
            <sz val="14"/>
            <color indexed="81"/>
            <rFont val="MS P ゴシック"/>
            <family val="3"/>
            <charset val="128"/>
          </rPr>
          <t>定償30</t>
        </r>
      </text>
    </comment>
    <comment ref="J162" authorId="0" shapeId="0" xr:uid="{9D96DF01-36E0-4480-AE1F-9DA36C1E7F34}">
      <text>
        <r>
          <rPr>
            <sz val="14"/>
            <color indexed="81"/>
            <rFont val="MS P ゴシック"/>
            <family val="3"/>
            <charset val="128"/>
          </rPr>
          <t>定償44</t>
        </r>
      </text>
    </comment>
    <comment ref="H171" authorId="0" shapeId="0" xr:uid="{8C945D93-0A21-497E-9EEC-D948A104E851}">
      <text>
        <r>
          <rPr>
            <sz val="14"/>
            <color indexed="81"/>
            <rFont val="MS P ゴシック"/>
            <family val="3"/>
            <charset val="128"/>
          </rPr>
          <t>定償100</t>
        </r>
      </text>
    </comment>
    <comment ref="T171" authorId="0" shapeId="0" xr:uid="{7C3277FA-E729-4DFE-89EB-60FAD1E42324}">
      <text>
        <r>
          <rPr>
            <sz val="14"/>
            <color indexed="81"/>
            <rFont val="MS P ゴシック"/>
            <family val="3"/>
            <charset val="128"/>
          </rPr>
          <t>定償68</t>
        </r>
      </text>
    </comment>
  </commentList>
</comments>
</file>

<file path=xl/sharedStrings.xml><?xml version="1.0" encoding="utf-8"?>
<sst xmlns="http://schemas.openxmlformats.org/spreadsheetml/2006/main" count="2384" uniqueCount="333">
  <si>
    <t>目　　　　次</t>
    <rPh sb="0" eb="6">
      <t>モクジ</t>
    </rPh>
    <phoneticPr fontId="3"/>
  </si>
  <si>
    <t>〔都道府県〕</t>
    <rPh sb="1" eb="5">
      <t>トドウフケン</t>
    </rPh>
    <phoneticPr fontId="3"/>
  </si>
  <si>
    <t>〔政令指定都市〕</t>
    <rPh sb="1" eb="3">
      <t>セイレイ</t>
    </rPh>
    <rPh sb="3" eb="5">
      <t>シテイ</t>
    </rPh>
    <rPh sb="5" eb="7">
      <t>トシ</t>
    </rPh>
    <phoneticPr fontId="3"/>
  </si>
  <si>
    <t>７．用語解説</t>
    <rPh sb="2" eb="4">
      <t>ヨウゴ</t>
    </rPh>
    <rPh sb="4" eb="6">
      <t>カイセツ</t>
    </rPh>
    <phoneticPr fontId="3"/>
  </si>
  <si>
    <t>８．市場公募地方債発行団体地方債担当課連絡先</t>
    <rPh sb="2" eb="4">
      <t>シジョウ</t>
    </rPh>
    <rPh sb="4" eb="6">
      <t>コウボ</t>
    </rPh>
    <rPh sb="6" eb="9">
      <t>チホウサイ</t>
    </rPh>
    <rPh sb="9" eb="11">
      <t>ハッコウ</t>
    </rPh>
    <rPh sb="11" eb="13">
      <t>ダンタイ</t>
    </rPh>
    <rPh sb="13" eb="16">
      <t>チホウサイ</t>
    </rPh>
    <rPh sb="16" eb="18">
      <t>タントウ</t>
    </rPh>
    <rPh sb="18" eb="19">
      <t>カ</t>
    </rPh>
    <rPh sb="19" eb="21">
      <t>レンラク</t>
    </rPh>
    <rPh sb="21" eb="22">
      <t>サキ</t>
    </rPh>
    <phoneticPr fontId="3"/>
  </si>
  <si>
    <t>〔歳入〕</t>
    <rPh sb="1" eb="3">
      <t>サイニュウ</t>
    </rPh>
    <phoneticPr fontId="3"/>
  </si>
  <si>
    <t>（単位：百万円、％）</t>
    <rPh sb="1" eb="3">
      <t>タンイ</t>
    </rPh>
    <rPh sb="4" eb="5">
      <t>ヒャク</t>
    </rPh>
    <rPh sb="5" eb="6">
      <t>マン</t>
    </rPh>
    <rPh sb="6" eb="7">
      <t>センエン</t>
    </rPh>
    <phoneticPr fontId="3"/>
  </si>
  <si>
    <t>団体名</t>
    <rPh sb="0" eb="2">
      <t>ダンタイ</t>
    </rPh>
    <rPh sb="2" eb="3">
      <t>メイ</t>
    </rPh>
    <phoneticPr fontId="3"/>
  </si>
  <si>
    <t>歳入合計</t>
    <rPh sb="0" eb="2">
      <t>サイニュウ</t>
    </rPh>
    <rPh sb="2" eb="4">
      <t>ゴウケイ</t>
    </rPh>
    <phoneticPr fontId="3"/>
  </si>
  <si>
    <t>地方税</t>
    <rPh sb="0" eb="3">
      <t>チホウゼイ</t>
    </rPh>
    <phoneticPr fontId="3"/>
  </si>
  <si>
    <t>地方譲与税</t>
    <rPh sb="0" eb="2">
      <t>チホウ</t>
    </rPh>
    <rPh sb="2" eb="4">
      <t>ジョウヨ</t>
    </rPh>
    <rPh sb="4" eb="5">
      <t>ゼイ</t>
    </rPh>
    <phoneticPr fontId="3"/>
  </si>
  <si>
    <t>地方交付税</t>
    <rPh sb="0" eb="2">
      <t>チホウ</t>
    </rPh>
    <rPh sb="2" eb="4">
      <t>コウフキン</t>
    </rPh>
    <rPh sb="4" eb="5">
      <t>ゼイ</t>
    </rPh>
    <phoneticPr fontId="3"/>
  </si>
  <si>
    <t>使用料・手数料</t>
    <rPh sb="0" eb="2">
      <t>シヨウ</t>
    </rPh>
    <rPh sb="2" eb="3">
      <t>リョウ</t>
    </rPh>
    <rPh sb="4" eb="7">
      <t>テスウリョウ</t>
    </rPh>
    <phoneticPr fontId="3"/>
  </si>
  <si>
    <t>国庫支出金</t>
    <rPh sb="0" eb="2">
      <t>コッコ</t>
    </rPh>
    <rPh sb="2" eb="4">
      <t>シシュツ</t>
    </rPh>
    <rPh sb="4" eb="5">
      <t>キン</t>
    </rPh>
    <phoneticPr fontId="3"/>
  </si>
  <si>
    <t>都道府県支出金</t>
    <rPh sb="0" eb="4">
      <t>トドウフケン</t>
    </rPh>
    <rPh sb="4" eb="7">
      <t>シシュツキン</t>
    </rPh>
    <phoneticPr fontId="3"/>
  </si>
  <si>
    <t>財産収入</t>
    <rPh sb="0" eb="2">
      <t>ザイサン</t>
    </rPh>
    <rPh sb="2" eb="4">
      <t>シュウニュウ</t>
    </rPh>
    <phoneticPr fontId="3"/>
  </si>
  <si>
    <t>地方債</t>
    <rPh sb="0" eb="3">
      <t>チホウサイ</t>
    </rPh>
    <phoneticPr fontId="3"/>
  </si>
  <si>
    <t>その他の収入</t>
    <rPh sb="2" eb="3">
      <t>タ</t>
    </rPh>
    <rPh sb="4" eb="6">
      <t>シュウニュウ</t>
    </rPh>
    <phoneticPr fontId="3"/>
  </si>
  <si>
    <t>構成比</t>
    <rPh sb="0" eb="3">
      <t>コウセイヒ</t>
    </rPh>
    <phoneticPr fontId="3"/>
  </si>
  <si>
    <t>北海道</t>
    <rPh sb="0" eb="2">
      <t>ホッカイ</t>
    </rPh>
    <rPh sb="2" eb="3">
      <t>ドウ</t>
    </rPh>
    <phoneticPr fontId="3"/>
  </si>
  <si>
    <t>宮城県</t>
    <rPh sb="0" eb="2">
      <t>ミヤギ</t>
    </rPh>
    <rPh sb="2" eb="3">
      <t>ケン</t>
    </rPh>
    <phoneticPr fontId="3"/>
  </si>
  <si>
    <t>-</t>
  </si>
  <si>
    <t>福島県</t>
    <rPh sb="0" eb="3">
      <t>フクシマケン</t>
    </rPh>
    <phoneticPr fontId="3"/>
  </si>
  <si>
    <t>茨城県</t>
    <rPh sb="0" eb="2">
      <t>イバラキ</t>
    </rPh>
    <rPh sb="2" eb="3">
      <t>ケン</t>
    </rPh>
    <phoneticPr fontId="3"/>
  </si>
  <si>
    <t>群馬県</t>
    <rPh sb="0" eb="3">
      <t>グンマケン</t>
    </rPh>
    <phoneticPr fontId="3"/>
  </si>
  <si>
    <t>埼玉県</t>
    <rPh sb="0" eb="3">
      <t>サイタマケン</t>
    </rPh>
    <phoneticPr fontId="3"/>
  </si>
  <si>
    <t>千葉県</t>
    <rPh sb="0" eb="3">
      <t>チバケン</t>
    </rPh>
    <phoneticPr fontId="3"/>
  </si>
  <si>
    <t>東京都</t>
    <rPh sb="0" eb="3">
      <t>トウキョウト</t>
    </rPh>
    <phoneticPr fontId="3"/>
  </si>
  <si>
    <t>神奈川県</t>
    <rPh sb="0" eb="4">
      <t>カナガワケン</t>
    </rPh>
    <phoneticPr fontId="3"/>
  </si>
  <si>
    <t>新潟県</t>
    <rPh sb="0" eb="2">
      <t>ニイガタ</t>
    </rPh>
    <rPh sb="2" eb="3">
      <t>ケン</t>
    </rPh>
    <phoneticPr fontId="3"/>
  </si>
  <si>
    <t>山梨県</t>
    <rPh sb="0" eb="2">
      <t>ヤマナシ</t>
    </rPh>
    <rPh sb="2" eb="3">
      <t>ケン</t>
    </rPh>
    <phoneticPr fontId="3"/>
  </si>
  <si>
    <t>長野県</t>
    <rPh sb="0" eb="3">
      <t>ナガノケン</t>
    </rPh>
    <phoneticPr fontId="3"/>
  </si>
  <si>
    <t>岐阜県</t>
    <rPh sb="0" eb="3">
      <t>ギフケン</t>
    </rPh>
    <phoneticPr fontId="3"/>
  </si>
  <si>
    <t>静岡県</t>
    <rPh sb="0" eb="2">
      <t>シズオカ</t>
    </rPh>
    <rPh sb="2" eb="3">
      <t>ケン</t>
    </rPh>
    <phoneticPr fontId="3"/>
  </si>
  <si>
    <t>愛知県</t>
    <rPh sb="0" eb="3">
      <t>アイチケン</t>
    </rPh>
    <phoneticPr fontId="3"/>
  </si>
  <si>
    <t>京都府</t>
    <rPh sb="0" eb="3">
      <t>キョウトフ</t>
    </rPh>
    <phoneticPr fontId="3"/>
  </si>
  <si>
    <t>大阪府</t>
    <rPh sb="0" eb="3">
      <t>オオサカフ</t>
    </rPh>
    <phoneticPr fontId="3"/>
  </si>
  <si>
    <t>兵庫県</t>
    <rPh sb="0" eb="3">
      <t>ヒョウゴケン</t>
    </rPh>
    <phoneticPr fontId="3"/>
  </si>
  <si>
    <t>島根県</t>
    <rPh sb="0" eb="3">
      <t>シマネケン</t>
    </rPh>
    <phoneticPr fontId="3"/>
  </si>
  <si>
    <t>岡山県</t>
    <rPh sb="0" eb="3">
      <t>オカヤマケン</t>
    </rPh>
    <phoneticPr fontId="3"/>
  </si>
  <si>
    <t>広島県</t>
    <rPh sb="0" eb="3">
      <t>ヒロシマケン</t>
    </rPh>
    <phoneticPr fontId="3"/>
  </si>
  <si>
    <t>福岡県</t>
    <rPh sb="0" eb="3">
      <t>フクオカケン</t>
    </rPh>
    <phoneticPr fontId="3"/>
  </si>
  <si>
    <t>熊本県</t>
    <rPh sb="0" eb="3">
      <t>クマモトケン</t>
    </rPh>
    <phoneticPr fontId="3"/>
  </si>
  <si>
    <t>大分県</t>
    <rPh sb="0" eb="3">
      <t>オオイタケン</t>
    </rPh>
    <phoneticPr fontId="3"/>
  </si>
  <si>
    <t>鹿児島県</t>
    <rPh sb="0" eb="4">
      <t>カゴシマケン</t>
    </rPh>
    <phoneticPr fontId="3"/>
  </si>
  <si>
    <t>札幌市</t>
    <rPh sb="0" eb="3">
      <t>サッポロシ</t>
    </rPh>
    <phoneticPr fontId="3"/>
  </si>
  <si>
    <t>仙台市</t>
    <rPh sb="0" eb="2">
      <t>センダイ</t>
    </rPh>
    <rPh sb="2" eb="3">
      <t>シ</t>
    </rPh>
    <phoneticPr fontId="3"/>
  </si>
  <si>
    <t>さいたま市</t>
    <rPh sb="4" eb="5">
      <t>シ</t>
    </rPh>
    <phoneticPr fontId="3"/>
  </si>
  <si>
    <t>千葉市</t>
    <rPh sb="0" eb="2">
      <t>チバ</t>
    </rPh>
    <rPh sb="2" eb="3">
      <t>シ</t>
    </rPh>
    <phoneticPr fontId="3"/>
  </si>
  <si>
    <t>川崎市</t>
    <rPh sb="0" eb="3">
      <t>カワサキシ</t>
    </rPh>
    <phoneticPr fontId="3"/>
  </si>
  <si>
    <t>横浜市</t>
    <rPh sb="0" eb="3">
      <t>ヨコハマシ</t>
    </rPh>
    <phoneticPr fontId="3"/>
  </si>
  <si>
    <t>新潟市</t>
    <rPh sb="0" eb="3">
      <t>ニイガタシ</t>
    </rPh>
    <phoneticPr fontId="3"/>
  </si>
  <si>
    <t>静岡市</t>
    <rPh sb="0" eb="3">
      <t>シズオカシ</t>
    </rPh>
    <phoneticPr fontId="3"/>
  </si>
  <si>
    <t>浜松市</t>
    <rPh sb="0" eb="2">
      <t>ハママツ</t>
    </rPh>
    <rPh sb="2" eb="3">
      <t>シ</t>
    </rPh>
    <phoneticPr fontId="3"/>
  </si>
  <si>
    <t>名古屋市</t>
    <rPh sb="0" eb="4">
      <t>ナゴヤシ</t>
    </rPh>
    <phoneticPr fontId="3"/>
  </si>
  <si>
    <t>京都市</t>
    <rPh sb="0" eb="3">
      <t>キョウトシ</t>
    </rPh>
    <phoneticPr fontId="3"/>
  </si>
  <si>
    <t>大阪市</t>
    <rPh sb="0" eb="3">
      <t>オオサカシ</t>
    </rPh>
    <phoneticPr fontId="3"/>
  </si>
  <si>
    <t>堺市</t>
    <rPh sb="0" eb="2">
      <t>サカイシ</t>
    </rPh>
    <phoneticPr fontId="3"/>
  </si>
  <si>
    <t>神戸市</t>
    <rPh sb="0" eb="3">
      <t>コウベシ</t>
    </rPh>
    <phoneticPr fontId="3"/>
  </si>
  <si>
    <t>広島市</t>
    <rPh sb="0" eb="3">
      <t>ヒロシマシ</t>
    </rPh>
    <phoneticPr fontId="3"/>
  </si>
  <si>
    <t>北九州市</t>
    <rPh sb="0" eb="1">
      <t>キタ</t>
    </rPh>
    <rPh sb="1" eb="3">
      <t>キュウシュウ</t>
    </rPh>
    <rPh sb="3" eb="4">
      <t>シ</t>
    </rPh>
    <phoneticPr fontId="3"/>
  </si>
  <si>
    <t>福岡市</t>
    <rPh sb="0" eb="3">
      <t>フクオカシ</t>
    </rPh>
    <phoneticPr fontId="3"/>
  </si>
  <si>
    <t>（注）表示単位未満を四捨五入して端数調整していないため、合計と一致しない場合がある。</t>
    <rPh sb="1" eb="2">
      <t>チュウ</t>
    </rPh>
    <rPh sb="3" eb="5">
      <t>ヒョウジ</t>
    </rPh>
    <rPh sb="5" eb="7">
      <t>タンイ</t>
    </rPh>
    <rPh sb="7" eb="9">
      <t>ミマン</t>
    </rPh>
    <rPh sb="10" eb="14">
      <t>シシャゴニュウ</t>
    </rPh>
    <rPh sb="16" eb="18">
      <t>ハスウ</t>
    </rPh>
    <rPh sb="18" eb="20">
      <t>チョウセイ</t>
    </rPh>
    <rPh sb="28" eb="30">
      <t>ゴウケイ</t>
    </rPh>
    <rPh sb="31" eb="33">
      <t>イッチ</t>
    </rPh>
    <rPh sb="36" eb="38">
      <t>バアイ</t>
    </rPh>
    <phoneticPr fontId="3"/>
  </si>
  <si>
    <t>〔歳出〕</t>
    <rPh sb="1" eb="2">
      <t>サイニュウ</t>
    </rPh>
    <rPh sb="2" eb="3">
      <t>シュツ</t>
    </rPh>
    <phoneticPr fontId="3"/>
  </si>
  <si>
    <t>歳出合計</t>
    <rPh sb="0" eb="1">
      <t>サイニュウ</t>
    </rPh>
    <rPh sb="1" eb="2">
      <t>シュツ</t>
    </rPh>
    <rPh sb="2" eb="4">
      <t>ゴウケイ</t>
    </rPh>
    <phoneticPr fontId="3"/>
  </si>
  <si>
    <t>義務的経費</t>
    <rPh sb="0" eb="2">
      <t>ギム</t>
    </rPh>
    <rPh sb="2" eb="3">
      <t>テキ</t>
    </rPh>
    <rPh sb="3" eb="5">
      <t>ケイヒ</t>
    </rPh>
    <phoneticPr fontId="3"/>
  </si>
  <si>
    <t>投資的経費</t>
    <rPh sb="0" eb="3">
      <t>トウシテキ</t>
    </rPh>
    <rPh sb="3" eb="5">
      <t>ケイヒ</t>
    </rPh>
    <phoneticPr fontId="3"/>
  </si>
  <si>
    <t>その他の経費</t>
    <rPh sb="2" eb="3">
      <t>タ</t>
    </rPh>
    <rPh sb="4" eb="6">
      <t>ケイヒ</t>
    </rPh>
    <phoneticPr fontId="3"/>
  </si>
  <si>
    <t>うち人件費</t>
    <rPh sb="2" eb="5">
      <t>ジンケンヒ</t>
    </rPh>
    <phoneticPr fontId="3"/>
  </si>
  <si>
    <t>うち公債費</t>
    <rPh sb="2" eb="4">
      <t>コウサイ</t>
    </rPh>
    <rPh sb="4" eb="5">
      <t>ヒ</t>
    </rPh>
    <phoneticPr fontId="3"/>
  </si>
  <si>
    <t>うち普通建設事業費</t>
    <rPh sb="2" eb="4">
      <t>フツウ</t>
    </rPh>
    <rPh sb="4" eb="6">
      <t>ケンセツ</t>
    </rPh>
    <rPh sb="6" eb="9">
      <t>ジギョウヒ</t>
    </rPh>
    <phoneticPr fontId="3"/>
  </si>
  <si>
    <t>うち補助費等</t>
    <rPh sb="2" eb="4">
      <t>ホジョ</t>
    </rPh>
    <rPh sb="4" eb="5">
      <t>ヒ</t>
    </rPh>
    <rPh sb="5" eb="6">
      <t>トウ</t>
    </rPh>
    <phoneticPr fontId="3"/>
  </si>
  <si>
    <t>うち投資・出資・貸付金</t>
    <rPh sb="2" eb="4">
      <t>トウシ</t>
    </rPh>
    <rPh sb="5" eb="7">
      <t>シュッシ</t>
    </rPh>
    <rPh sb="8" eb="10">
      <t>カシツケ</t>
    </rPh>
    <rPh sb="10" eb="11">
      <t>キン</t>
    </rPh>
    <phoneticPr fontId="3"/>
  </si>
  <si>
    <t>山梨県</t>
    <rPh sb="0" eb="3">
      <t>ヤマナシケン</t>
    </rPh>
    <phoneticPr fontId="3"/>
  </si>
  <si>
    <t>〔都道府県・歳入〕</t>
    <rPh sb="1" eb="5">
      <t>トドウフケン</t>
    </rPh>
    <rPh sb="6" eb="8">
      <t>サイニュウ</t>
    </rPh>
    <phoneticPr fontId="3"/>
  </si>
  <si>
    <t>年度</t>
    <rPh sb="0" eb="2">
      <t>ネンド</t>
    </rPh>
    <phoneticPr fontId="3"/>
  </si>
  <si>
    <t>栃木県</t>
    <rPh sb="0" eb="3">
      <t>トチギケン</t>
    </rPh>
    <phoneticPr fontId="3"/>
  </si>
  <si>
    <t>岡山県</t>
    <rPh sb="0" eb="2">
      <t>オカヤマ</t>
    </rPh>
    <rPh sb="2" eb="3">
      <t>ケン</t>
    </rPh>
    <phoneticPr fontId="3"/>
  </si>
  <si>
    <t>徳島県</t>
    <rPh sb="0" eb="2">
      <t>トクシマ</t>
    </rPh>
    <rPh sb="2" eb="3">
      <t>ケン</t>
    </rPh>
    <phoneticPr fontId="3"/>
  </si>
  <si>
    <t>〔都道府県・歳出〕</t>
    <rPh sb="1" eb="5">
      <t>トドウフケン</t>
    </rPh>
    <rPh sb="6" eb="7">
      <t>サイニュウ</t>
    </rPh>
    <rPh sb="7" eb="8">
      <t>シュツ</t>
    </rPh>
    <phoneticPr fontId="3"/>
  </si>
  <si>
    <t>義務的経費</t>
    <rPh sb="0" eb="3">
      <t>ギムテキ</t>
    </rPh>
    <rPh sb="3" eb="5">
      <t>ケイヒ</t>
    </rPh>
    <phoneticPr fontId="3"/>
  </si>
  <si>
    <t>投資的経費</t>
    <rPh sb="0" eb="2">
      <t>トウシ</t>
    </rPh>
    <rPh sb="2" eb="3">
      <t>テキ</t>
    </rPh>
    <rPh sb="3" eb="5">
      <t>ケイヒ</t>
    </rPh>
    <phoneticPr fontId="3"/>
  </si>
  <si>
    <t>うち普通建設事業費</t>
    <rPh sb="2" eb="4">
      <t>フツウ</t>
    </rPh>
    <rPh sb="4" eb="6">
      <t>ケンセツ</t>
    </rPh>
    <rPh sb="6" eb="8">
      <t>ジギョウ</t>
    </rPh>
    <rPh sb="8" eb="9">
      <t>ヒ</t>
    </rPh>
    <phoneticPr fontId="3"/>
  </si>
  <si>
    <t>徳島県</t>
    <rPh sb="0" eb="3">
      <t>トクシマケン</t>
    </rPh>
    <phoneticPr fontId="3"/>
  </si>
  <si>
    <t>大分県</t>
    <rPh sb="0" eb="2">
      <t>オオイタ</t>
    </rPh>
    <rPh sb="2" eb="3">
      <t>ケン</t>
    </rPh>
    <phoneticPr fontId="3"/>
  </si>
  <si>
    <t>鹿児島県</t>
    <rPh sb="0" eb="3">
      <t>カゴシマ</t>
    </rPh>
    <rPh sb="3" eb="4">
      <t>ケン</t>
    </rPh>
    <phoneticPr fontId="3"/>
  </si>
  <si>
    <t>〔政令指定都市・歳入〕</t>
    <rPh sb="1" eb="3">
      <t>セイレイ</t>
    </rPh>
    <rPh sb="3" eb="5">
      <t>シテイ</t>
    </rPh>
    <rPh sb="5" eb="7">
      <t>トシ</t>
    </rPh>
    <rPh sb="8" eb="10">
      <t>サイニュウ</t>
    </rPh>
    <phoneticPr fontId="3"/>
  </si>
  <si>
    <t>都道府県支出金</t>
    <rPh sb="0" eb="4">
      <t>トドウフケン</t>
    </rPh>
    <rPh sb="4" eb="6">
      <t>シシュツ</t>
    </rPh>
    <rPh sb="6" eb="7">
      <t>キン</t>
    </rPh>
    <phoneticPr fontId="3"/>
  </si>
  <si>
    <t>仙台市</t>
    <rPh sb="0" eb="3">
      <t>センダイシ</t>
    </rPh>
    <phoneticPr fontId="3"/>
  </si>
  <si>
    <t>新潟市</t>
    <rPh sb="0" eb="2">
      <t>ニイガタ</t>
    </rPh>
    <rPh sb="2" eb="3">
      <t>シ</t>
    </rPh>
    <phoneticPr fontId="3"/>
  </si>
  <si>
    <t>浜松市</t>
    <rPh sb="0" eb="3">
      <t>ハママツシ</t>
    </rPh>
    <phoneticPr fontId="3"/>
  </si>
  <si>
    <t>北九州市</t>
    <rPh sb="0" eb="3">
      <t>キタキュウシュウ</t>
    </rPh>
    <rPh sb="3" eb="4">
      <t>シ</t>
    </rPh>
    <phoneticPr fontId="3"/>
  </si>
  <si>
    <t>〔政令指定都市・歳出〕</t>
    <rPh sb="1" eb="3">
      <t>セイレイ</t>
    </rPh>
    <rPh sb="3" eb="5">
      <t>シテイ</t>
    </rPh>
    <rPh sb="5" eb="7">
      <t>トシ</t>
    </rPh>
    <rPh sb="8" eb="10">
      <t>サイシュツ</t>
    </rPh>
    <phoneticPr fontId="3"/>
  </si>
  <si>
    <t>形式収支</t>
    <rPh sb="0" eb="2">
      <t>ケイシキ</t>
    </rPh>
    <rPh sb="2" eb="4">
      <t>シュウシ</t>
    </rPh>
    <phoneticPr fontId="3"/>
  </si>
  <si>
    <t>実質収支</t>
    <rPh sb="0" eb="2">
      <t>ジッシツ</t>
    </rPh>
    <rPh sb="2" eb="4">
      <t>シュウシ</t>
    </rPh>
    <phoneticPr fontId="3"/>
  </si>
  <si>
    <t>単年度収支</t>
    <rPh sb="0" eb="3">
      <t>タンネンド</t>
    </rPh>
    <rPh sb="3" eb="5">
      <t>シュウシ</t>
    </rPh>
    <phoneticPr fontId="3"/>
  </si>
  <si>
    <t>実質単年度収支</t>
    <rPh sb="0" eb="2">
      <t>ジッシツ</t>
    </rPh>
    <rPh sb="2" eb="5">
      <t>タンネンド</t>
    </rPh>
    <rPh sb="5" eb="7">
      <t>シュウシ</t>
    </rPh>
    <phoneticPr fontId="3"/>
  </si>
  <si>
    <t>標準財政規模</t>
    <rPh sb="0" eb="2">
      <t>ヒョウジュン</t>
    </rPh>
    <rPh sb="2" eb="4">
      <t>ザイセイ</t>
    </rPh>
    <rPh sb="4" eb="6">
      <t>キボ</t>
    </rPh>
    <phoneticPr fontId="3"/>
  </si>
  <si>
    <t>財政力指数</t>
    <rPh sb="0" eb="2">
      <t>ザイセイ</t>
    </rPh>
    <rPh sb="2" eb="3">
      <t>リョク</t>
    </rPh>
    <rPh sb="3" eb="5">
      <t>シスウ</t>
    </rPh>
    <phoneticPr fontId="3"/>
  </si>
  <si>
    <t>実質赤字比率</t>
    <rPh sb="0" eb="2">
      <t>ジッシツ</t>
    </rPh>
    <rPh sb="2" eb="4">
      <t>アカジ</t>
    </rPh>
    <rPh sb="4" eb="6">
      <t>ヒリツ</t>
    </rPh>
    <phoneticPr fontId="3"/>
  </si>
  <si>
    <t>連結実質赤字比率</t>
    <rPh sb="0" eb="2">
      <t>レンケツ</t>
    </rPh>
    <rPh sb="2" eb="4">
      <t>ジッシツ</t>
    </rPh>
    <rPh sb="4" eb="6">
      <t>アカジ</t>
    </rPh>
    <rPh sb="6" eb="8">
      <t>ヒリツ</t>
    </rPh>
    <phoneticPr fontId="3"/>
  </si>
  <si>
    <t>実質公債費比率</t>
    <rPh sb="0" eb="2">
      <t>ジッシツ</t>
    </rPh>
    <rPh sb="2" eb="5">
      <t>コウサイヒ</t>
    </rPh>
    <rPh sb="5" eb="7">
      <t>ヒリツ</t>
    </rPh>
    <phoneticPr fontId="3"/>
  </si>
  <si>
    <t>将来負担比率</t>
    <rPh sb="0" eb="2">
      <t>ショウライ</t>
    </rPh>
    <rPh sb="2" eb="4">
      <t>フタン</t>
    </rPh>
    <rPh sb="4" eb="6">
      <t>ヒリツ</t>
    </rPh>
    <phoneticPr fontId="3"/>
  </si>
  <si>
    <t>経常収支比率</t>
    <rPh sb="0" eb="2">
      <t>ケイジョウ</t>
    </rPh>
    <rPh sb="2" eb="4">
      <t>シュウシ</t>
    </rPh>
    <rPh sb="4" eb="6">
      <t>ヒリツ</t>
    </rPh>
    <phoneticPr fontId="3"/>
  </si>
  <si>
    <t>自主財源比率</t>
    <rPh sb="0" eb="2">
      <t>ジシュ</t>
    </rPh>
    <rPh sb="2" eb="4">
      <t>ザイゲン</t>
    </rPh>
    <rPh sb="4" eb="6">
      <t>ヒリツ</t>
    </rPh>
    <phoneticPr fontId="3"/>
  </si>
  <si>
    <t>地方債現在高</t>
    <rPh sb="0" eb="3">
      <t>チホウサイ</t>
    </rPh>
    <rPh sb="3" eb="5">
      <t>ゲンザイ</t>
    </rPh>
    <rPh sb="5" eb="6">
      <t>ダカ</t>
    </rPh>
    <phoneticPr fontId="3"/>
  </si>
  <si>
    <t>積立基金現在高　　　　　　　　　　　　　　　　　　　　　　　　　　　　　　　　　　　　　　　　　　　　　　　　　　　　　　　　　　　　　　　　　　　　　　　　　　　　　　　　　　　　(a+b+c)</t>
    <rPh sb="0" eb="2">
      <t>ツミタテ</t>
    </rPh>
    <rPh sb="2" eb="4">
      <t>キキン</t>
    </rPh>
    <rPh sb="4" eb="6">
      <t>ゲンザイ</t>
    </rPh>
    <rPh sb="6" eb="7">
      <t>ダカ</t>
    </rPh>
    <phoneticPr fontId="3"/>
  </si>
  <si>
    <t>財政調整基金  a</t>
    <rPh sb="0" eb="2">
      <t>ザイセイ</t>
    </rPh>
    <rPh sb="2" eb="4">
      <t>チョウセイ</t>
    </rPh>
    <rPh sb="4" eb="6">
      <t>キキン</t>
    </rPh>
    <phoneticPr fontId="3"/>
  </si>
  <si>
    <t>減債基金  b</t>
    <rPh sb="0" eb="2">
      <t>ゲンサイ</t>
    </rPh>
    <rPh sb="2" eb="4">
      <t>キキン</t>
    </rPh>
    <phoneticPr fontId="3"/>
  </si>
  <si>
    <t>その他  c</t>
    <rPh sb="2" eb="3">
      <t>タ</t>
    </rPh>
    <phoneticPr fontId="3"/>
  </si>
  <si>
    <t>積立基金現在高　　　　　　　　　　　　　　　　　　　　　　　　　　　　　　　　　　　　　　　　　　　　　　　　　　　　　　　　　　　　　　　　　　　　　　　　　　　　　　(a+b+c)</t>
    <rPh sb="0" eb="2">
      <t>ツミタテ</t>
    </rPh>
    <rPh sb="2" eb="4">
      <t>キキン</t>
    </rPh>
    <rPh sb="4" eb="6">
      <t>ゲンザイ</t>
    </rPh>
    <rPh sb="6" eb="7">
      <t>ダカ</t>
    </rPh>
    <phoneticPr fontId="3"/>
  </si>
  <si>
    <t>合計</t>
  </si>
  <si>
    <t>〔月別団体別調達内訳〕</t>
    <rPh sb="1" eb="3">
      <t>ツキベツ</t>
    </rPh>
    <rPh sb="3" eb="5">
      <t>ダンタイ</t>
    </rPh>
    <rPh sb="5" eb="6">
      <t>ベツ</t>
    </rPh>
    <rPh sb="6" eb="8">
      <t>チョウタツ</t>
    </rPh>
    <rPh sb="8" eb="10">
      <t>ウチワケ</t>
    </rPh>
    <phoneticPr fontId="15"/>
  </si>
  <si>
    <t>4月</t>
    <phoneticPr fontId="15"/>
  </si>
  <si>
    <t>5月</t>
    <phoneticPr fontId="15"/>
  </si>
  <si>
    <t>6月</t>
    <phoneticPr fontId="15"/>
  </si>
  <si>
    <t>7月</t>
    <phoneticPr fontId="15"/>
  </si>
  <si>
    <t>8月</t>
    <phoneticPr fontId="15"/>
  </si>
  <si>
    <t>9月</t>
    <phoneticPr fontId="15"/>
  </si>
  <si>
    <t>10月</t>
    <phoneticPr fontId="15"/>
  </si>
  <si>
    <t>11月</t>
    <phoneticPr fontId="15"/>
  </si>
  <si>
    <t>12月</t>
    <phoneticPr fontId="15"/>
  </si>
  <si>
    <t>1月</t>
    <phoneticPr fontId="15"/>
  </si>
  <si>
    <t>2月</t>
    <phoneticPr fontId="15"/>
  </si>
  <si>
    <t>3月</t>
    <phoneticPr fontId="15"/>
  </si>
  <si>
    <t>都道府県</t>
    <rPh sb="0" eb="4">
      <t>トドウフケン</t>
    </rPh>
    <phoneticPr fontId="15"/>
  </si>
  <si>
    <t>政令指定都市</t>
    <rPh sb="0" eb="2">
      <t>セイレイ</t>
    </rPh>
    <rPh sb="2" eb="4">
      <t>シテイ</t>
    </rPh>
    <rPh sb="4" eb="6">
      <t>トシ</t>
    </rPh>
    <phoneticPr fontId="15"/>
  </si>
  <si>
    <t>　計</t>
    <phoneticPr fontId="15"/>
  </si>
  <si>
    <t>団体数</t>
    <rPh sb="0" eb="2">
      <t>ダンタイ</t>
    </rPh>
    <rPh sb="2" eb="3">
      <t>スウ</t>
    </rPh>
    <phoneticPr fontId="15"/>
  </si>
  <si>
    <t>福井県</t>
    <rPh sb="0" eb="3">
      <t>フクイケン</t>
    </rPh>
    <phoneticPr fontId="3"/>
  </si>
  <si>
    <t>奈良県</t>
    <rPh sb="0" eb="3">
      <t>ナラケン</t>
    </rPh>
    <phoneticPr fontId="3"/>
  </si>
  <si>
    <t>福井県</t>
    <rPh sb="0" eb="2">
      <t>フクイ</t>
    </rPh>
    <rPh sb="2" eb="3">
      <t>ケン</t>
    </rPh>
    <phoneticPr fontId="3"/>
  </si>
  <si>
    <t>岡山市</t>
    <rPh sb="0" eb="2">
      <t>オカヤマ</t>
    </rPh>
    <rPh sb="2" eb="3">
      <t>シ</t>
    </rPh>
    <phoneticPr fontId="3"/>
  </si>
  <si>
    <t>奈良県</t>
    <rPh sb="0" eb="2">
      <t>ナラ</t>
    </rPh>
    <rPh sb="2" eb="3">
      <t>ケン</t>
    </rPh>
    <phoneticPr fontId="3"/>
  </si>
  <si>
    <t>相模原市</t>
    <rPh sb="0" eb="4">
      <t>サガミハラシ</t>
    </rPh>
    <phoneticPr fontId="3"/>
  </si>
  <si>
    <t>三重県</t>
    <rPh sb="0" eb="2">
      <t>ミエ</t>
    </rPh>
    <rPh sb="2" eb="3">
      <t>ケン</t>
    </rPh>
    <phoneticPr fontId="3"/>
  </si>
  <si>
    <t>三重県</t>
    <rPh sb="0" eb="3">
      <t>ミエケン</t>
    </rPh>
    <phoneticPr fontId="3"/>
  </si>
  <si>
    <t>相模原市</t>
    <rPh sb="0" eb="3">
      <t>サガミハラ</t>
    </rPh>
    <rPh sb="3" eb="4">
      <t>シ</t>
    </rPh>
    <phoneticPr fontId="3"/>
  </si>
  <si>
    <t>滋賀県</t>
    <rPh sb="0" eb="2">
      <t>シガ</t>
    </rPh>
    <rPh sb="2" eb="3">
      <t>ケン</t>
    </rPh>
    <phoneticPr fontId="3"/>
  </si>
  <si>
    <t>長崎県</t>
    <rPh sb="0" eb="2">
      <t>ナガサキ</t>
    </rPh>
    <rPh sb="2" eb="3">
      <t>ケン</t>
    </rPh>
    <phoneticPr fontId="3"/>
  </si>
  <si>
    <t>滋賀県</t>
    <rPh sb="0" eb="3">
      <t>シガケン</t>
    </rPh>
    <phoneticPr fontId="3"/>
  </si>
  <si>
    <t>熊本市</t>
    <rPh sb="0" eb="3">
      <t>クマモトシ</t>
    </rPh>
    <phoneticPr fontId="3"/>
  </si>
  <si>
    <t>佐賀県</t>
    <rPh sb="0" eb="3">
      <t>サガケン</t>
    </rPh>
    <phoneticPr fontId="3"/>
  </si>
  <si>
    <t>高知県</t>
    <rPh sb="0" eb="3">
      <t>コウチケン</t>
    </rPh>
    <phoneticPr fontId="3"/>
  </si>
  <si>
    <t>高知県</t>
    <rPh sb="0" eb="2">
      <t>コウチ</t>
    </rPh>
    <rPh sb="2" eb="3">
      <t>ケン</t>
    </rPh>
    <phoneticPr fontId="3"/>
  </si>
  <si>
    <t>（注）表示単位未満を四捨五入して端数調整していないため、合計と一致しない場合がある。</t>
    <phoneticPr fontId="3"/>
  </si>
  <si>
    <t>市場公募地方債発行団体・一般財団法人 地方債協会</t>
    <rPh sb="0" eb="2">
      <t>シジョウ</t>
    </rPh>
    <rPh sb="2" eb="4">
      <t>コウボ</t>
    </rPh>
    <rPh sb="4" eb="7">
      <t>チホウサイ</t>
    </rPh>
    <rPh sb="7" eb="9">
      <t>ハッコウ</t>
    </rPh>
    <rPh sb="9" eb="11">
      <t>ダンタイ</t>
    </rPh>
    <rPh sb="12" eb="14">
      <t>イッパン</t>
    </rPh>
    <rPh sb="14" eb="16">
      <t>ザイダン</t>
    </rPh>
    <rPh sb="16" eb="18">
      <t>ホウジン</t>
    </rPh>
    <rPh sb="19" eb="22">
      <t>チホウサイ</t>
    </rPh>
    <rPh sb="22" eb="24">
      <t>キョウカイ</t>
    </rPh>
    <phoneticPr fontId="3"/>
  </si>
  <si>
    <t>将来負担比率</t>
    <rPh sb="0" eb="2">
      <t>ショウライ</t>
    </rPh>
    <rPh sb="2" eb="4">
      <t>フタン</t>
    </rPh>
    <rPh sb="4" eb="5">
      <t>ヒ</t>
    </rPh>
    <rPh sb="5" eb="6">
      <t>リツ</t>
    </rPh>
    <phoneticPr fontId="3"/>
  </si>
  <si>
    <t>秋田県</t>
    <rPh sb="0" eb="2">
      <t>アキタ</t>
    </rPh>
    <rPh sb="2" eb="3">
      <t>ケン</t>
    </rPh>
    <phoneticPr fontId="3"/>
  </si>
  <si>
    <t>（単位：億円）</t>
    <rPh sb="1" eb="3">
      <t>タンイ</t>
    </rPh>
    <rPh sb="4" eb="5">
      <t>オク</t>
    </rPh>
    <rPh sb="5" eb="6">
      <t>センエン</t>
    </rPh>
    <phoneticPr fontId="3"/>
  </si>
  <si>
    <t>4月</t>
    <phoneticPr fontId="3"/>
  </si>
  <si>
    <t>5月</t>
    <phoneticPr fontId="3"/>
  </si>
  <si>
    <t>5月</t>
    <phoneticPr fontId="3"/>
  </si>
  <si>
    <t>6月</t>
    <phoneticPr fontId="3"/>
  </si>
  <si>
    <t>7月</t>
    <phoneticPr fontId="3"/>
  </si>
  <si>
    <t>8月</t>
  </si>
  <si>
    <t>9月</t>
  </si>
  <si>
    <t>10月</t>
  </si>
  <si>
    <t>11月</t>
  </si>
  <si>
    <t>12月</t>
  </si>
  <si>
    <t>1月</t>
  </si>
  <si>
    <t>2月</t>
  </si>
  <si>
    <t>3月</t>
    <phoneticPr fontId="3"/>
  </si>
  <si>
    <t>3月</t>
    <phoneticPr fontId="3"/>
  </si>
  <si>
    <t>計</t>
    <rPh sb="0" eb="1">
      <t>ケイ</t>
    </rPh>
    <phoneticPr fontId="3"/>
  </si>
  <si>
    <t>4月</t>
    <rPh sb="1" eb="2">
      <t>ガツ</t>
    </rPh>
    <phoneticPr fontId="3"/>
  </si>
  <si>
    <t>5月</t>
  </si>
  <si>
    <t>6月</t>
  </si>
  <si>
    <t>7月</t>
  </si>
  <si>
    <t>10月～3月
（予定）</t>
    <rPh sb="2" eb="3">
      <t>ガツ</t>
    </rPh>
    <rPh sb="5" eb="6">
      <t>ガツ</t>
    </rPh>
    <rPh sb="8" eb="10">
      <t>ヨテイ</t>
    </rPh>
    <phoneticPr fontId="3"/>
  </si>
  <si>
    <t>30年債</t>
    <rPh sb="2" eb="3">
      <t>ネン</t>
    </rPh>
    <rPh sb="3" eb="4">
      <t>サイ</t>
    </rPh>
    <phoneticPr fontId="3"/>
  </si>
  <si>
    <t>20年債</t>
    <rPh sb="2" eb="3">
      <t>ネン</t>
    </rPh>
    <rPh sb="3" eb="4">
      <t>サイ</t>
    </rPh>
    <phoneticPr fontId="3"/>
  </si>
  <si>
    <t>10年債</t>
    <rPh sb="2" eb="3">
      <t>ネン</t>
    </rPh>
    <rPh sb="3" eb="4">
      <t>サイ</t>
    </rPh>
    <phoneticPr fontId="3"/>
  </si>
  <si>
    <t>5年債</t>
    <rPh sb="1" eb="2">
      <t>ネン</t>
    </rPh>
    <rPh sb="2" eb="3">
      <t>サイ</t>
    </rPh>
    <phoneticPr fontId="3"/>
  </si>
  <si>
    <t>年限未定</t>
    <rPh sb="0" eb="2">
      <t>ネンゲン</t>
    </rPh>
    <rPh sb="2" eb="4">
      <t>ミテイ</t>
    </rPh>
    <phoneticPr fontId="3"/>
  </si>
  <si>
    <t>25年債</t>
    <rPh sb="2" eb="3">
      <t>ネン</t>
    </rPh>
    <rPh sb="3" eb="4">
      <t>サイ</t>
    </rPh>
    <phoneticPr fontId="3"/>
  </si>
  <si>
    <t>15年債</t>
    <rPh sb="2" eb="3">
      <t>ネン</t>
    </rPh>
    <rPh sb="3" eb="4">
      <t>サイ</t>
    </rPh>
    <phoneticPr fontId="3"/>
  </si>
  <si>
    <t>4月</t>
  </si>
  <si>
    <t>3月</t>
  </si>
  <si>
    <t>4月</t>
    <phoneticPr fontId="3"/>
  </si>
  <si>
    <t>6月</t>
    <phoneticPr fontId="3"/>
  </si>
  <si>
    <t>7月</t>
    <phoneticPr fontId="3"/>
  </si>
  <si>
    <t>8月</t>
    <phoneticPr fontId="3"/>
  </si>
  <si>
    <t>8月</t>
    <phoneticPr fontId="3"/>
  </si>
  <si>
    <t>9月</t>
    <phoneticPr fontId="3"/>
  </si>
  <si>
    <t>10月</t>
    <phoneticPr fontId="3"/>
  </si>
  <si>
    <t>11月</t>
    <phoneticPr fontId="3"/>
  </si>
  <si>
    <t>12月</t>
    <phoneticPr fontId="3"/>
  </si>
  <si>
    <t>1月</t>
    <phoneticPr fontId="3"/>
  </si>
  <si>
    <t>2月</t>
    <phoneticPr fontId="3"/>
  </si>
  <si>
    <t>4月</t>
    <phoneticPr fontId="3"/>
  </si>
  <si>
    <t>5月</t>
    <phoneticPr fontId="3"/>
  </si>
  <si>
    <t>7月</t>
    <phoneticPr fontId="3"/>
  </si>
  <si>
    <t>10月～3月
（予定）</t>
    <rPh sb="2" eb="3">
      <t>ツキ</t>
    </rPh>
    <rPh sb="5" eb="6">
      <t>ガツ</t>
    </rPh>
    <rPh sb="8" eb="10">
      <t>ヨテイ</t>
    </rPh>
    <phoneticPr fontId="3"/>
  </si>
  <si>
    <t>市場公募地方債発行団体の財政状況</t>
    <phoneticPr fontId="3"/>
  </si>
  <si>
    <t>宮崎県</t>
    <rPh sb="0" eb="3">
      <t>ミヤザキケン</t>
    </rPh>
    <phoneticPr fontId="3"/>
  </si>
  <si>
    <t>宮崎県</t>
    <rPh sb="0" eb="2">
      <t>ミヤサキ</t>
    </rPh>
    <rPh sb="2" eb="3">
      <t>ケン</t>
    </rPh>
    <phoneticPr fontId="3"/>
  </si>
  <si>
    <t>その他（　年債）</t>
    <rPh sb="2" eb="3">
      <t>タ</t>
    </rPh>
    <rPh sb="5" eb="6">
      <t>ネン</t>
    </rPh>
    <rPh sb="6" eb="7">
      <t>サイ</t>
    </rPh>
    <phoneticPr fontId="3"/>
  </si>
  <si>
    <t>超長期債</t>
    <rPh sb="0" eb="1">
      <t>チョウ</t>
    </rPh>
    <rPh sb="1" eb="4">
      <t>チョウキサイ</t>
    </rPh>
    <phoneticPr fontId="3"/>
  </si>
  <si>
    <t>宮城県</t>
  </si>
  <si>
    <t>秋田県</t>
  </si>
  <si>
    <t>福島県</t>
  </si>
  <si>
    <t>茨城県</t>
  </si>
  <si>
    <t>栃木県</t>
  </si>
  <si>
    <t>群馬県</t>
  </si>
  <si>
    <t>埼玉県</t>
  </si>
  <si>
    <t>千葉県</t>
  </si>
  <si>
    <t>東京都</t>
  </si>
  <si>
    <t>神奈川県</t>
  </si>
  <si>
    <t>新潟県</t>
  </si>
  <si>
    <t>福井県</t>
  </si>
  <si>
    <t>山梨県</t>
  </si>
  <si>
    <t>長野県</t>
  </si>
  <si>
    <t>岐阜県</t>
  </si>
  <si>
    <t>愛知県</t>
  </si>
  <si>
    <t>三重県</t>
  </si>
  <si>
    <t>滋賀県</t>
  </si>
  <si>
    <t>兵庫県</t>
  </si>
  <si>
    <t>岡山県</t>
  </si>
  <si>
    <t>広島県</t>
  </si>
  <si>
    <t>徳島県</t>
  </si>
  <si>
    <t>高知県</t>
  </si>
  <si>
    <t>福岡県</t>
  </si>
  <si>
    <t>佐賀県</t>
  </si>
  <si>
    <t>長崎県</t>
  </si>
  <si>
    <t>熊本県</t>
  </si>
  <si>
    <t>大分県</t>
  </si>
  <si>
    <t>鹿児島県</t>
  </si>
  <si>
    <t>宮崎県</t>
    <rPh sb="0" eb="3">
      <t>ミヤザキケン</t>
    </rPh>
    <phoneticPr fontId="3"/>
  </si>
  <si>
    <t>札幌市</t>
    <rPh sb="0" eb="3">
      <t>サッポロシ</t>
    </rPh>
    <phoneticPr fontId="3"/>
  </si>
  <si>
    <t>仙台市</t>
  </si>
  <si>
    <t>さいたま市</t>
  </si>
  <si>
    <t>千葉市</t>
  </si>
  <si>
    <t>横浜市</t>
  </si>
  <si>
    <t>川崎市</t>
  </si>
  <si>
    <t>相模原市</t>
  </si>
  <si>
    <t>新潟市</t>
  </si>
  <si>
    <t>静岡市</t>
  </si>
  <si>
    <t>浜松市</t>
  </si>
  <si>
    <t>名古屋市</t>
  </si>
  <si>
    <t>京都市</t>
  </si>
  <si>
    <t>大阪市</t>
  </si>
  <si>
    <t>堺市</t>
  </si>
  <si>
    <t>神戸市</t>
  </si>
  <si>
    <t>岡山市</t>
  </si>
  <si>
    <t>広島市</t>
  </si>
  <si>
    <t>北九州市</t>
  </si>
  <si>
    <t>福岡市</t>
  </si>
  <si>
    <t>熊本市</t>
  </si>
  <si>
    <t>合計</t>
    <rPh sb="0" eb="2">
      <t>ゴウケイ</t>
    </rPh>
    <phoneticPr fontId="3"/>
  </si>
  <si>
    <t>大阪府</t>
    <phoneticPr fontId="3"/>
  </si>
  <si>
    <t>・・・・・・・・・・・・・・・・・・・・・・・・・・・</t>
    <phoneticPr fontId="3"/>
  </si>
  <si>
    <t>外債</t>
    <rPh sb="0" eb="2">
      <t>ガイサイ</t>
    </rPh>
    <phoneticPr fontId="3"/>
  </si>
  <si>
    <t>（注4）表示単位未満を四捨五入して端数調整していないため、合計と一致しない場合がある。</t>
    <phoneticPr fontId="3"/>
  </si>
  <si>
    <t>（注1）経常収支比率は経常一般財源に減税補てん債及び臨時財政対策債を含めて算出。  　　（注2）地方債現在高には、特定資金公共投資事業債は含まない。　　（注3）満期一括償還方式に係る元利償還金については公債費として歳出計上しているため、減債基金への積立金には含めていない。　　　</t>
    <rPh sb="1" eb="2">
      <t>チュウ</t>
    </rPh>
    <rPh sb="4" eb="6">
      <t>ケイジョウ</t>
    </rPh>
    <rPh sb="6" eb="8">
      <t>シュウシ</t>
    </rPh>
    <rPh sb="8" eb="10">
      <t>ヒリツ</t>
    </rPh>
    <rPh sb="11" eb="13">
      <t>ケイジョウ</t>
    </rPh>
    <rPh sb="13" eb="15">
      <t>イッパン</t>
    </rPh>
    <rPh sb="15" eb="17">
      <t>ザイゲン</t>
    </rPh>
    <rPh sb="18" eb="20">
      <t>ゲンゼイ</t>
    </rPh>
    <rPh sb="20" eb="21">
      <t>ホ</t>
    </rPh>
    <rPh sb="23" eb="24">
      <t>サイ</t>
    </rPh>
    <rPh sb="24" eb="25">
      <t>オヨ</t>
    </rPh>
    <rPh sb="26" eb="28">
      <t>リンジ</t>
    </rPh>
    <rPh sb="28" eb="30">
      <t>ザイセイ</t>
    </rPh>
    <rPh sb="30" eb="32">
      <t>タイサク</t>
    </rPh>
    <rPh sb="32" eb="33">
      <t>サイ</t>
    </rPh>
    <rPh sb="34" eb="35">
      <t>フク</t>
    </rPh>
    <rPh sb="37" eb="39">
      <t>サンシュツ</t>
    </rPh>
    <phoneticPr fontId="3"/>
  </si>
  <si>
    <t>区　　分</t>
    <rPh sb="0" eb="1">
      <t>ク</t>
    </rPh>
    <rPh sb="3" eb="4">
      <t>ブン</t>
    </rPh>
    <phoneticPr fontId="3"/>
  </si>
  <si>
    <t>和歌山県</t>
    <rPh sb="0" eb="4">
      <t>ワカヤマケン</t>
    </rPh>
    <phoneticPr fontId="3"/>
  </si>
  <si>
    <t>鳥取県</t>
    <rPh sb="0" eb="3">
      <t>トットリケン</t>
    </rPh>
    <phoneticPr fontId="3"/>
  </si>
  <si>
    <t>富山県</t>
    <rPh sb="0" eb="3">
      <t>トヤマケン</t>
    </rPh>
    <phoneticPr fontId="3"/>
  </si>
  <si>
    <t>富山県</t>
    <rPh sb="0" eb="2">
      <t>トヤマ</t>
    </rPh>
    <rPh sb="2" eb="3">
      <t>ケン</t>
    </rPh>
    <phoneticPr fontId="3"/>
  </si>
  <si>
    <t>奈良県</t>
    <phoneticPr fontId="3"/>
  </si>
  <si>
    <t>鳥取県</t>
    <rPh sb="0" eb="3">
      <t>トットリケン</t>
    </rPh>
    <phoneticPr fontId="3"/>
  </si>
  <si>
    <t>島根県</t>
    <rPh sb="0" eb="3">
      <t>シマネケン</t>
    </rPh>
    <phoneticPr fontId="3"/>
  </si>
  <si>
    <t>北海道</t>
    <rPh sb="0" eb="3">
      <t>ホッカイドウ</t>
    </rPh>
    <phoneticPr fontId="3"/>
  </si>
  <si>
    <t>宮城県</t>
    <rPh sb="0" eb="3">
      <t>ミヤギケン</t>
    </rPh>
    <phoneticPr fontId="3"/>
  </si>
  <si>
    <t>福島県</t>
    <rPh sb="0" eb="2">
      <t>フクシマ</t>
    </rPh>
    <rPh sb="2" eb="3">
      <t>ケン</t>
    </rPh>
    <phoneticPr fontId="3"/>
  </si>
  <si>
    <t>茨城県</t>
    <rPh sb="0" eb="3">
      <t>イバラキケン</t>
    </rPh>
    <phoneticPr fontId="3"/>
  </si>
  <si>
    <t>新潟県</t>
    <rPh sb="0" eb="3">
      <t>ニイガタケン</t>
    </rPh>
    <phoneticPr fontId="3"/>
  </si>
  <si>
    <t>静岡県</t>
    <rPh sb="0" eb="3">
      <t>シズオカケン</t>
    </rPh>
    <phoneticPr fontId="3"/>
  </si>
  <si>
    <t>大阪府</t>
    <rPh sb="0" eb="2">
      <t>オオサカ</t>
    </rPh>
    <rPh sb="2" eb="3">
      <t>フ</t>
    </rPh>
    <phoneticPr fontId="3"/>
  </si>
  <si>
    <t>千葉市</t>
    <rPh sb="0" eb="3">
      <t>チバシ</t>
    </rPh>
    <phoneticPr fontId="3"/>
  </si>
  <si>
    <t>大阪市</t>
    <rPh sb="0" eb="2">
      <t>オオサカ</t>
    </rPh>
    <rPh sb="2" eb="3">
      <t>シ</t>
    </rPh>
    <phoneticPr fontId="3"/>
  </si>
  <si>
    <t>北九州市</t>
    <rPh sb="0" eb="4">
      <t>キタキュウシュウシ</t>
    </rPh>
    <phoneticPr fontId="3"/>
  </si>
  <si>
    <t>【1年債】</t>
    <phoneticPr fontId="15"/>
  </si>
  <si>
    <t>北海道</t>
  </si>
  <si>
    <t>大阪府</t>
  </si>
  <si>
    <t>令和３年度</t>
    <rPh sb="0" eb="2">
      <t>レイワ</t>
    </rPh>
    <rPh sb="3" eb="5">
      <t>ネンド</t>
    </rPh>
    <phoneticPr fontId="15"/>
  </si>
  <si>
    <t>〔令和３年４月発行〕</t>
    <rPh sb="1" eb="3">
      <t>レイワ</t>
    </rPh>
    <rPh sb="4" eb="5">
      <t>ネン</t>
    </rPh>
    <rPh sb="6" eb="7">
      <t>ガツ</t>
    </rPh>
    <rPh sb="7" eb="9">
      <t>ハッコウ</t>
    </rPh>
    <phoneticPr fontId="15"/>
  </si>
  <si>
    <t>（単位：億円）</t>
    <phoneticPr fontId="15"/>
  </si>
  <si>
    <t>団体名</t>
    <rPh sb="0" eb="3">
      <t>ダンタイメイ</t>
    </rPh>
    <phoneticPr fontId="15"/>
  </si>
  <si>
    <t>発行額</t>
    <rPh sb="0" eb="3">
      <t>ハッコウガク</t>
    </rPh>
    <phoneticPr fontId="15"/>
  </si>
  <si>
    <t>団体名</t>
    <rPh sb="0" eb="2">
      <t>ダンタイ</t>
    </rPh>
    <rPh sb="2" eb="3">
      <t>メイ</t>
    </rPh>
    <phoneticPr fontId="15"/>
  </si>
  <si>
    <t>合計（9団体）</t>
    <rPh sb="4" eb="6">
      <t>ダンタイ</t>
    </rPh>
    <phoneticPr fontId="15"/>
  </si>
  <si>
    <t>京都府</t>
    <rPh sb="0" eb="3">
      <t>キョウトフ</t>
    </rPh>
    <phoneticPr fontId="3"/>
  </si>
  <si>
    <t>和歌山県</t>
    <rPh sb="0" eb="4">
      <t>ワカヤマケン</t>
    </rPh>
    <phoneticPr fontId="3"/>
  </si>
  <si>
    <t>鳥取県</t>
    <rPh sb="0" eb="3">
      <t>トットリケン</t>
    </rPh>
    <phoneticPr fontId="3"/>
  </si>
  <si>
    <t>静岡県</t>
    <rPh sb="0" eb="3">
      <t>シズオカケン</t>
    </rPh>
    <phoneticPr fontId="3"/>
  </si>
  <si>
    <t>富山県</t>
  </si>
  <si>
    <t>静岡県</t>
  </si>
  <si>
    <t>京都府</t>
  </si>
  <si>
    <t>奈良県</t>
  </si>
  <si>
    <t>和歌山県</t>
  </si>
  <si>
    <t>鳥取県</t>
  </si>
  <si>
    <t>島根県</t>
  </si>
  <si>
    <t>宮崎県</t>
  </si>
  <si>
    <t>札幌市</t>
  </si>
  <si>
    <t xml:space="preserve">（注1）表中（定償）は定時償還債　　（注2）共同発行市場公募地方債による調達額及び住民参加型市場公募地方債は含めていない。　　（注3）区分「外債」は、グローバル債もしくは外貨建て国内債を含めている。　　
（注4）今後の各地方公共団体の状況の変化により、上記の予定額や年限等が変更される可能性がある。
</t>
    <phoneticPr fontId="3"/>
  </si>
  <si>
    <t xml:space="preserve">（注1）表中（定償）は定時償還債　　（注2）共同発行市場公募地方債による調達額及び住民参加型市場公募地方債は含めていない。　　（注3）区分「外債」は、グローバル債もしくは外貨建て国内債を含めている。　　
（注4）今後の各地方公共団体の状況の変化により、上記の予定額や年限等が変更される可能性がある。
</t>
    <rPh sb="1" eb="2">
      <t>チュウ</t>
    </rPh>
    <rPh sb="4" eb="6">
      <t>ヒョウチュウ</t>
    </rPh>
    <rPh sb="7" eb="8">
      <t>サダム</t>
    </rPh>
    <rPh sb="8" eb="9">
      <t>ショウ</t>
    </rPh>
    <rPh sb="11" eb="13">
      <t>テイジ</t>
    </rPh>
    <rPh sb="13" eb="15">
      <t>ショウカン</t>
    </rPh>
    <rPh sb="15" eb="16">
      <t>サイ</t>
    </rPh>
    <rPh sb="67" eb="69">
      <t>クブン</t>
    </rPh>
    <rPh sb="70" eb="72">
      <t>ガイサイ</t>
    </rPh>
    <rPh sb="93" eb="94">
      <t>フク</t>
    </rPh>
    <phoneticPr fontId="15"/>
  </si>
  <si>
    <t>岩手県</t>
    <rPh sb="0" eb="3">
      <t>イワテケン</t>
    </rPh>
    <phoneticPr fontId="3"/>
  </si>
  <si>
    <t>岩手県</t>
    <rPh sb="0" eb="3">
      <t>イワテケン</t>
    </rPh>
    <phoneticPr fontId="3"/>
  </si>
  <si>
    <t>R2</t>
  </si>
  <si>
    <t>（注1）10年債のみ発行。</t>
    <rPh sb="6" eb="8">
      <t>ネンサイ</t>
    </rPh>
    <rPh sb="10" eb="12">
      <t>ハッコウ</t>
    </rPh>
    <phoneticPr fontId="15"/>
  </si>
  <si>
    <t>-</t>
    <phoneticPr fontId="3"/>
  </si>
  <si>
    <t>石川県</t>
    <rPh sb="0" eb="2">
      <t>イシカワ</t>
    </rPh>
    <rPh sb="2" eb="3">
      <t>ケン</t>
    </rPh>
    <phoneticPr fontId="3"/>
  </si>
  <si>
    <t>R3</t>
  </si>
  <si>
    <t>R4</t>
  </si>
  <si>
    <t>石川県</t>
    <rPh sb="0" eb="2">
      <t>イシカワ</t>
    </rPh>
    <phoneticPr fontId="3"/>
  </si>
  <si>
    <t>債務負担行為
（翌年度以降
　支出予定額）</t>
    <rPh sb="0" eb="2">
      <t>サイム</t>
    </rPh>
    <rPh sb="2" eb="4">
      <t>フタン</t>
    </rPh>
    <rPh sb="4" eb="6">
      <t>コウイ</t>
    </rPh>
    <rPh sb="8" eb="9">
      <t>ヨク</t>
    </rPh>
    <rPh sb="9" eb="11">
      <t>ネンド</t>
    </rPh>
    <rPh sb="11" eb="13">
      <t>イコウ</t>
    </rPh>
    <rPh sb="15" eb="17">
      <t>シシュツ</t>
    </rPh>
    <rPh sb="17" eb="19">
      <t>ヨテイ</t>
    </rPh>
    <rPh sb="19" eb="20">
      <t>ガク</t>
    </rPh>
    <phoneticPr fontId="3"/>
  </si>
  <si>
    <t>R5</t>
    <phoneticPr fontId="3"/>
  </si>
  <si>
    <t>その他（2年債）</t>
    <rPh sb="2" eb="3">
      <t>タ</t>
    </rPh>
    <rPh sb="5" eb="6">
      <t>ネン</t>
    </rPh>
    <rPh sb="6" eb="7">
      <t>サイ</t>
    </rPh>
    <phoneticPr fontId="3"/>
  </si>
  <si>
    <t>－第24回 市場公募地方債発行団体合同ＩＲ－</t>
    <rPh sb="1" eb="2">
      <t>ダイ</t>
    </rPh>
    <rPh sb="4" eb="5">
      <t>カイ</t>
    </rPh>
    <rPh sb="6" eb="8">
      <t>シジョウ</t>
    </rPh>
    <rPh sb="8" eb="10">
      <t>コウボ</t>
    </rPh>
    <rPh sb="10" eb="13">
      <t>チホウサイ</t>
    </rPh>
    <rPh sb="13" eb="15">
      <t>ハッコウ</t>
    </rPh>
    <rPh sb="15" eb="17">
      <t>ダンタイ</t>
    </rPh>
    <rPh sb="17" eb="19">
      <t>ゴウドウ</t>
    </rPh>
    <phoneticPr fontId="3"/>
  </si>
  <si>
    <t>1.普通会計予算の状況（令和7年度）</t>
    <rPh sb="2" eb="4">
      <t>フツウ</t>
    </rPh>
    <rPh sb="4" eb="6">
      <t>カイケイ</t>
    </rPh>
    <rPh sb="6" eb="8">
      <t>ヨサン</t>
    </rPh>
    <rPh sb="9" eb="11">
      <t>ジョウキョウ</t>
    </rPh>
    <rPh sb="12" eb="14">
      <t>レイワ</t>
    </rPh>
    <rPh sb="15" eb="17">
      <t>ネンド</t>
    </rPh>
    <rPh sb="16" eb="17">
      <t>ド</t>
    </rPh>
    <phoneticPr fontId="3"/>
  </si>
  <si>
    <t>２．普通会計決算の状況（令和2年度～令和6年度）</t>
    <rPh sb="2" eb="4">
      <t>フツウ</t>
    </rPh>
    <rPh sb="4" eb="6">
      <t>カイケイ</t>
    </rPh>
    <rPh sb="6" eb="8">
      <t>ケッサン</t>
    </rPh>
    <rPh sb="9" eb="11">
      <t>ジョウキョウ</t>
    </rPh>
    <rPh sb="12" eb="14">
      <t>レイワ</t>
    </rPh>
    <rPh sb="15" eb="17">
      <t>ネンド</t>
    </rPh>
    <rPh sb="16" eb="17">
      <t>ガンネン</t>
    </rPh>
    <rPh sb="18" eb="20">
      <t>レイワ</t>
    </rPh>
    <rPh sb="21" eb="23">
      <t>ネンド</t>
    </rPh>
    <phoneticPr fontId="3"/>
  </si>
  <si>
    <t>　　３．各種財政指標等の推移（令和2年度～令和6年度）</t>
    <rPh sb="4" eb="6">
      <t>カクシュ</t>
    </rPh>
    <rPh sb="6" eb="8">
      <t>ザイセイ</t>
    </rPh>
    <rPh sb="8" eb="10">
      <t>シヒョウ</t>
    </rPh>
    <rPh sb="10" eb="11">
      <t>トウ</t>
    </rPh>
    <rPh sb="12" eb="14">
      <t>スイイ</t>
    </rPh>
    <phoneticPr fontId="3"/>
  </si>
  <si>
    <t>　４．個別発行市場公募地方債発行実績（令和6年4月～令和7年9月）・発行予定（令和7年10月～令和8年3月）</t>
    <rPh sb="3" eb="5">
      <t>コベツ</t>
    </rPh>
    <rPh sb="5" eb="7">
      <t>ハッコウ</t>
    </rPh>
    <rPh sb="7" eb="9">
      <t>シジョウ</t>
    </rPh>
    <rPh sb="9" eb="11">
      <t>コウボ</t>
    </rPh>
    <rPh sb="11" eb="14">
      <t>チホウサイ</t>
    </rPh>
    <rPh sb="14" eb="16">
      <t>ハッコウ</t>
    </rPh>
    <rPh sb="16" eb="18">
      <t>ジッセキ</t>
    </rPh>
    <rPh sb="19" eb="21">
      <t>レイワ</t>
    </rPh>
    <rPh sb="22" eb="23">
      <t>ネン</t>
    </rPh>
    <rPh sb="24" eb="25">
      <t>ガツ</t>
    </rPh>
    <rPh sb="26" eb="28">
      <t>レイワ</t>
    </rPh>
    <rPh sb="29" eb="30">
      <t>ネン</t>
    </rPh>
    <rPh sb="31" eb="32">
      <t>ガツ</t>
    </rPh>
    <rPh sb="34" eb="36">
      <t>ハッコウ</t>
    </rPh>
    <rPh sb="36" eb="38">
      <t>ヨテイ</t>
    </rPh>
    <rPh sb="39" eb="41">
      <t>レイワ</t>
    </rPh>
    <rPh sb="42" eb="43">
      <t>ネン</t>
    </rPh>
    <rPh sb="43" eb="44">
      <t>ガンネン</t>
    </rPh>
    <rPh sb="45" eb="46">
      <t>ガツ</t>
    </rPh>
    <rPh sb="47" eb="49">
      <t>レイワ</t>
    </rPh>
    <rPh sb="50" eb="51">
      <t>ネン</t>
    </rPh>
    <rPh sb="52" eb="53">
      <t>ガツ</t>
    </rPh>
    <phoneticPr fontId="3"/>
  </si>
  <si>
    <t>５．共同発行市場公募地方債の発行実績・発行予定（令和7年度）</t>
    <rPh sb="2" eb="4">
      <t>キョウドウ</t>
    </rPh>
    <rPh sb="4" eb="6">
      <t>ハッコウ</t>
    </rPh>
    <rPh sb="6" eb="8">
      <t>シジョウ</t>
    </rPh>
    <rPh sb="8" eb="10">
      <t>コウボ</t>
    </rPh>
    <rPh sb="10" eb="13">
      <t>チホウサイ</t>
    </rPh>
    <rPh sb="14" eb="16">
      <t>ハッコウ</t>
    </rPh>
    <rPh sb="16" eb="18">
      <t>ジッセキ</t>
    </rPh>
    <rPh sb="19" eb="21">
      <t>ハッコウ</t>
    </rPh>
    <rPh sb="21" eb="23">
      <t>ヨテイ</t>
    </rPh>
    <rPh sb="24" eb="26">
      <t>レイワ</t>
    </rPh>
    <rPh sb="27" eb="28">
      <t>ネン</t>
    </rPh>
    <rPh sb="28" eb="29">
      <t>ド</t>
    </rPh>
    <phoneticPr fontId="15"/>
  </si>
  <si>
    <t>令和７年度</t>
    <rPh sb="0" eb="2">
      <t>レイワ</t>
    </rPh>
    <rPh sb="3" eb="5">
      <t>ネンド</t>
    </rPh>
    <rPh sb="4" eb="5">
      <t>ド</t>
    </rPh>
    <phoneticPr fontId="3"/>
  </si>
  <si>
    <t>令和６年度</t>
    <rPh sb="0" eb="2">
      <t>レイワ</t>
    </rPh>
    <rPh sb="3" eb="5">
      <t>ネンド</t>
    </rPh>
    <phoneticPr fontId="3"/>
  </si>
  <si>
    <t>令和７年度</t>
    <rPh sb="0" eb="2">
      <t>レイワ</t>
    </rPh>
    <rPh sb="3" eb="4">
      <t>ガンネン</t>
    </rPh>
    <rPh sb="4" eb="5">
      <t>ド</t>
    </rPh>
    <phoneticPr fontId="15"/>
  </si>
  <si>
    <t>R6</t>
  </si>
  <si>
    <t>R6</t>
    <phoneticPr fontId="3"/>
  </si>
  <si>
    <t>R4</t>
    <phoneticPr fontId="3"/>
  </si>
  <si>
    <t>その他（3年債）</t>
    <rPh sb="2" eb="3">
      <t>タ</t>
    </rPh>
    <rPh sb="5" eb="6">
      <t>ネン</t>
    </rPh>
    <rPh sb="6" eb="7">
      <t>サイ</t>
    </rPh>
    <phoneticPr fontId="3"/>
  </si>
  <si>
    <t>その他（11年債）</t>
    <rPh sb="2" eb="3">
      <t>タ</t>
    </rPh>
    <rPh sb="6" eb="7">
      <t>ネン</t>
    </rPh>
    <rPh sb="7" eb="8">
      <t>サイ</t>
    </rPh>
    <phoneticPr fontId="3"/>
  </si>
  <si>
    <t>（注2）グリーン共同債は除く。</t>
    <rPh sb="8" eb="11">
      <t>キョウドウサイ</t>
    </rPh>
    <rPh sb="12" eb="13">
      <t>ノゾ</t>
    </rPh>
    <phoneticPr fontId="15"/>
  </si>
  <si>
    <t>（注3）今後の各地方公共団体の状況の変化により、上記の額が変更される可能性がある。</t>
    <phoneticPr fontId="15"/>
  </si>
  <si>
    <t>１．普通会計予算の状況（令和7年度）</t>
    <rPh sb="2" eb="4">
      <t>フツウ</t>
    </rPh>
    <rPh sb="4" eb="6">
      <t>カイケイ</t>
    </rPh>
    <rPh sb="6" eb="7">
      <t>ヨ</t>
    </rPh>
    <rPh sb="7" eb="8">
      <t>ケッサン</t>
    </rPh>
    <rPh sb="9" eb="11">
      <t>ジョウキョウ</t>
    </rPh>
    <rPh sb="12" eb="14">
      <t>レイワ</t>
    </rPh>
    <rPh sb="15" eb="17">
      <t>ネンド</t>
    </rPh>
    <rPh sb="16" eb="17">
      <t>ド</t>
    </rPh>
    <phoneticPr fontId="3"/>
  </si>
  <si>
    <t>２．普通会計決算の状況（令和2年度～令和6年度）</t>
    <rPh sb="2" eb="4">
      <t>フツウ</t>
    </rPh>
    <rPh sb="4" eb="6">
      <t>カイケイ</t>
    </rPh>
    <rPh sb="6" eb="8">
      <t>ケッサン</t>
    </rPh>
    <rPh sb="9" eb="11">
      <t>ジョウキョウ</t>
    </rPh>
    <rPh sb="12" eb="14">
      <t>レイワ</t>
    </rPh>
    <rPh sb="15" eb="17">
      <t>ネンド</t>
    </rPh>
    <rPh sb="16" eb="17">
      <t>ド</t>
    </rPh>
    <rPh sb="18" eb="20">
      <t>レイワ</t>
    </rPh>
    <rPh sb="21" eb="23">
      <t>ネンド</t>
    </rPh>
    <phoneticPr fontId="3"/>
  </si>
  <si>
    <t>３．各種財政指標等の推移（令和2年度～令和6年度）</t>
    <rPh sb="2" eb="4">
      <t>カクシュ</t>
    </rPh>
    <rPh sb="4" eb="6">
      <t>ザイセイ</t>
    </rPh>
    <rPh sb="6" eb="8">
      <t>シヒョウ</t>
    </rPh>
    <rPh sb="8" eb="9">
      <t>トウ</t>
    </rPh>
    <rPh sb="10" eb="12">
      <t>スイイ</t>
    </rPh>
    <phoneticPr fontId="3"/>
  </si>
  <si>
    <t>４．個別発行市場公募地方債発行実績（令和6年4月～令和7年9月）</t>
    <rPh sb="2" eb="4">
      <t>コベツ</t>
    </rPh>
    <rPh sb="4" eb="6">
      <t>ハッコウ</t>
    </rPh>
    <rPh sb="6" eb="8">
      <t>シジョウ</t>
    </rPh>
    <rPh sb="8" eb="10">
      <t>コウボ</t>
    </rPh>
    <rPh sb="10" eb="13">
      <t>チホウサイ</t>
    </rPh>
    <rPh sb="13" eb="15">
      <t>ハッコウ</t>
    </rPh>
    <rPh sb="15" eb="17">
      <t>ジッセキ</t>
    </rPh>
    <rPh sb="18" eb="20">
      <t>レイワ</t>
    </rPh>
    <rPh sb="21" eb="22">
      <t>ネン</t>
    </rPh>
    <rPh sb="23" eb="24">
      <t>ガツ</t>
    </rPh>
    <rPh sb="25" eb="27">
      <t>レイワ</t>
    </rPh>
    <rPh sb="28" eb="29">
      <t>ネン</t>
    </rPh>
    <rPh sb="30" eb="31">
      <t>ガツ</t>
    </rPh>
    <phoneticPr fontId="3"/>
  </si>
  <si>
    <t>・発行予定（令和7年10月～令和8年3月）</t>
    <rPh sb="6" eb="8">
      <t>レイワ</t>
    </rPh>
    <rPh sb="9" eb="10">
      <t>ネン</t>
    </rPh>
    <rPh sb="14" eb="16">
      <t>レイワ</t>
    </rPh>
    <rPh sb="17" eb="18">
      <t>ネン</t>
    </rPh>
    <phoneticPr fontId="3"/>
  </si>
  <si>
    <t>５．共同発行市場公募地方債の発行実績・発行予定（令和7年度）</t>
    <rPh sb="2" eb="4">
      <t>キョウドウ</t>
    </rPh>
    <rPh sb="4" eb="6">
      <t>ハッコウ</t>
    </rPh>
    <rPh sb="6" eb="8">
      <t>シジョウ</t>
    </rPh>
    <rPh sb="8" eb="10">
      <t>コウボ</t>
    </rPh>
    <rPh sb="10" eb="13">
      <t>チホウサイ</t>
    </rPh>
    <rPh sb="14" eb="16">
      <t>ハッコウ</t>
    </rPh>
    <rPh sb="16" eb="18">
      <t>ジッセキ</t>
    </rPh>
    <rPh sb="19" eb="21">
      <t>ハッコウ</t>
    </rPh>
    <rPh sb="21" eb="23">
      <t>ヨテイ</t>
    </rPh>
    <phoneticPr fontId="3"/>
  </si>
  <si>
    <t>６．地方三公社の決算状況（令和4～6年度）</t>
    <rPh sb="2" eb="4">
      <t>チホウ</t>
    </rPh>
    <rPh sb="4" eb="5">
      <t>サン</t>
    </rPh>
    <rPh sb="5" eb="7">
      <t>コウシャ</t>
    </rPh>
    <rPh sb="8" eb="10">
      <t>ケッサン</t>
    </rPh>
    <rPh sb="10" eb="12">
      <t>ジョウキョウ</t>
    </rPh>
    <rPh sb="13" eb="15">
      <t>レイワ</t>
    </rPh>
    <rPh sb="18" eb="20">
      <t>ネンド</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</si>
</sst>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41" formatCode="_ * #,##0_ ;_ * \-#,##0_ ;_ * &quot;-&quot;_ ;_ @_ "/>
    <numFmt numFmtId="176" formatCode="0.0"/>
    <numFmt numFmtId="177" formatCode="#,##0.0;[Red]\-#,##0.0"/>
    <numFmt numFmtId="178" formatCode="#,##0.000;[Red]\-#,##0.000"/>
    <numFmt numFmtId="179" formatCode="#,##0;&quot;▲ &quot;#,##0"/>
    <numFmt numFmtId="180" formatCode="#,##0.0;&quot;▲ &quot;#,##0.0"/>
    <numFmt numFmtId="181" formatCode="#,##0.000;&quot;▲ &quot;#,##0.000"/>
    <numFmt numFmtId="182" formatCode="#,##0.0_ ;[Red]\-#,##0.0\ "/>
    <numFmt numFmtId="183" formatCode="0.0_ "/>
    <numFmt numFmtId="184" formatCode="0.0_);[Red]\(0.0\)"/>
    <numFmt numFmtId="185" formatCode="_ * #,##0.0_ ;_ * &quot;▲ &quot;#,##0.0_ ;_ * &quot;－&quot;_ ;_ @_ "/>
    <numFmt numFmtId="186" formatCode="#,##0,"/>
    <numFmt numFmtId="187" formatCode="#,##0_);[Red]\(#,##0\)"/>
    <numFmt numFmtId="188" formatCode="#,##0.0_);[Red]\(#,##0.0\)"/>
    <numFmt numFmtId="189" formatCode="0.000"/>
  </numFmts>
  <fonts count="59">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4"/>
      <name val="ｺﾞｼｯｸ"/>
      <family val="3"/>
      <charset val="128"/>
    </font>
    <font>
      <b/>
      <sz val="14"/>
      <name val="ｺﾞｼｯｸ"/>
      <family val="3"/>
      <charset val="128"/>
    </font>
    <font>
      <sz val="11"/>
      <name val="ｺﾞｼｯｸ"/>
      <family val="3"/>
      <charset val="128"/>
    </font>
    <font>
      <sz val="9"/>
      <name val="ＭＳ Ｐゴシック"/>
      <family val="3"/>
      <charset val="128"/>
    </font>
    <font>
      <sz val="10"/>
      <name val="ｺﾞｼｯｸ"/>
      <family val="3"/>
      <charset val="128"/>
    </font>
    <font>
      <sz val="11"/>
      <name val="ＭＳ ゴシック"/>
      <family val="3"/>
      <charset val="128"/>
    </font>
    <font>
      <sz val="10"/>
      <name val="ＭＳ Ｐゴシック"/>
      <family val="3"/>
      <charset val="128"/>
    </font>
    <font>
      <sz val="14"/>
      <name val="ＭＳ Ｐゴシック"/>
      <family val="3"/>
      <charset val="128"/>
    </font>
    <font>
      <sz val="11"/>
      <name val="HG丸ｺﾞｼｯｸM-PRO"/>
      <family val="3"/>
      <charset val="128"/>
    </font>
    <font>
      <sz val="8"/>
      <name val="ＭＳ Ｐゴシック"/>
      <family val="3"/>
      <charset val="128"/>
    </font>
    <font>
      <sz val="12"/>
      <name val="ＭＳ 明朝"/>
      <family val="1"/>
      <charset val="128"/>
    </font>
    <font>
      <sz val="6"/>
      <name val="ＭＳ Ｐ明朝"/>
      <family val="1"/>
      <charset val="128"/>
    </font>
    <font>
      <sz val="10"/>
      <name val="ＭＳ ゴシック"/>
      <family val="3"/>
      <charset val="128"/>
    </font>
    <font>
      <sz val="11"/>
      <name val="明朝"/>
      <family val="1"/>
      <charset val="128"/>
    </font>
    <font>
      <sz val="12"/>
      <name val="ＭＳ Ｐゴシック"/>
      <family val="3"/>
      <charset val="128"/>
    </font>
    <font>
      <sz val="12"/>
      <name val="ＭＳ ゴシック"/>
      <family val="3"/>
      <charset val="128"/>
    </font>
    <font>
      <sz val="12"/>
      <name val="ｺﾞｼｯｸ"/>
      <family val="3"/>
      <charset val="128"/>
    </font>
    <font>
      <sz val="16"/>
      <name val="ＭＳ Ｐゴシック"/>
      <family val="3"/>
      <charset val="128"/>
    </font>
    <font>
      <sz val="14"/>
      <name val="ＭＳ ゴシック"/>
      <family val="3"/>
      <charset val="128"/>
    </font>
    <font>
      <b/>
      <i/>
      <sz val="30"/>
      <name val="ＭＳ Ｐゴシック"/>
      <family val="3"/>
      <charset val="128"/>
    </font>
    <font>
      <sz val="30"/>
      <name val="ＭＳ Ｐゴシック"/>
      <family val="3"/>
      <charset val="128"/>
    </font>
    <font>
      <sz val="18"/>
      <name val="HG丸ｺﾞｼｯｸM-PRO"/>
      <family val="3"/>
      <charset val="128"/>
    </font>
    <font>
      <sz val="14"/>
      <name val="HG丸ｺﾞｼｯｸM-PRO"/>
      <family val="3"/>
      <charset val="128"/>
    </font>
    <font>
      <sz val="18"/>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theme="1"/>
      <name val="ＭＳ Ｐゴシック"/>
      <family val="2"/>
      <scheme val="minor"/>
    </font>
    <font>
      <sz val="14"/>
      <name val="ＭＳ Ｐゴシック"/>
      <family val="3"/>
      <charset val="128"/>
      <scheme val="minor"/>
    </font>
    <font>
      <sz val="16"/>
      <name val="ｺﾞｼｯｸ"/>
      <family val="3"/>
      <charset val="128"/>
    </font>
    <font>
      <b/>
      <sz val="26"/>
      <name val="ＭＳ Ｐゴシック"/>
      <family val="3"/>
      <charset val="128"/>
    </font>
    <font>
      <sz val="14"/>
      <name val="ゴシック"/>
      <family val="3"/>
      <charset val="128"/>
    </font>
    <font>
      <sz val="12"/>
      <color theme="1"/>
      <name val="ｺﾞｼｯｸ"/>
      <family val="3"/>
      <charset val="128"/>
    </font>
    <font>
      <sz val="14"/>
      <color theme="1"/>
      <name val="ｺﾞｼｯｸ"/>
      <family val="3"/>
      <charset val="128"/>
    </font>
    <font>
      <sz val="12"/>
      <name val="ｇ"/>
      <family val="3"/>
      <charset val="128"/>
    </font>
    <font>
      <sz val="12"/>
      <name val="ゴシック"/>
      <family val="3"/>
      <charset val="128"/>
    </font>
    <font>
      <sz val="14"/>
      <color indexed="81"/>
      <name val="MS P ゴシック"/>
      <family val="3"/>
      <charset val="128"/>
    </font>
    <font>
      <sz val="12"/>
      <color rgb="FFFF0000"/>
      <name val="ＭＳ Ｐゴシック"/>
      <family val="3"/>
      <charset val="128"/>
    </font>
    <font>
      <sz val="11"/>
      <color rgb="FFFF0000"/>
      <name val="ＭＳ Ｐゴシック"/>
      <family val="3"/>
      <charset val="128"/>
    </font>
    <font>
      <sz val="11"/>
      <name val="ＭＳ Ｐゴシック"/>
      <family val="3"/>
      <charset val="128"/>
      <scheme val="minor"/>
    </font>
    <font>
      <strike/>
      <sz val="14"/>
      <name val="ＭＳ Ｐゴシック"/>
      <family val="3"/>
      <charset val="128"/>
    </font>
  </fonts>
  <fills count="48">
    <fill>
      <patternFill patternType="none"/>
    </fill>
    <fill>
      <patternFill patternType="gray125"/>
    </fill>
    <fill>
      <patternFill patternType="solid">
        <fgColor theme="9"/>
        <bgColor indexed="64"/>
      </patternFill>
    </fill>
    <fill>
      <patternFill patternType="solid">
        <fgColor indexed="47"/>
        <bgColor indexed="64"/>
      </patternFill>
    </fill>
    <fill>
      <patternFill patternType="solid">
        <fgColor indexed="26"/>
        <bgColor indexed="64"/>
      </patternFill>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81078524124887"/>
        <bgColor indexed="64"/>
      </patternFill>
    </fill>
    <fill>
      <patternFill patternType="solid">
        <fgColor theme="5" tint="0.59981078524124887"/>
        <bgColor indexed="64"/>
      </patternFill>
    </fill>
    <fill>
      <patternFill patternType="solid">
        <fgColor theme="6" tint="0.59981078524124887"/>
        <bgColor indexed="64"/>
      </patternFill>
    </fill>
    <fill>
      <patternFill patternType="solid">
        <fgColor theme="7" tint="0.59981078524124887"/>
        <bgColor indexed="64"/>
      </patternFill>
    </fill>
    <fill>
      <patternFill patternType="solid">
        <fgColor theme="8" tint="0.59981078524124887"/>
        <bgColor indexed="64"/>
      </patternFill>
    </fill>
    <fill>
      <patternFill patternType="solid">
        <fgColor theme="9" tint="0.59981078524124887"/>
        <bgColor indexed="64"/>
      </patternFill>
    </fill>
    <fill>
      <patternFill patternType="solid">
        <fgColor rgb="FFFFFFCC"/>
        <bgColor indexed="64"/>
      </patternFill>
    </fill>
    <fill>
      <patternFill patternType="solid">
        <fgColor rgb="FFFFCC99"/>
        <bgColor indexed="64"/>
      </patternFill>
    </fill>
    <fill>
      <patternFill patternType="solid">
        <fgColor theme="3" tint="0.79998168889431442"/>
        <bgColor indexed="64"/>
      </patternFill>
    </fill>
  </fills>
  <borders count="8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top style="thin">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thin">
        <color indexed="64"/>
      </right>
      <top style="thin">
        <color indexed="64"/>
      </top>
      <bottom style="hair">
        <color indexed="64"/>
      </bottom>
      <diagonal/>
    </border>
    <border>
      <left style="thin">
        <color indexed="64"/>
      </left>
      <right style="thin">
        <color indexed="64"/>
      </right>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style="thin">
        <color indexed="64"/>
      </left>
      <right/>
      <top style="hair">
        <color indexed="64"/>
      </top>
      <bottom style="hair">
        <color indexed="64"/>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hair">
        <color indexed="64"/>
      </left>
      <right style="hair">
        <color indexed="64"/>
      </right>
      <top/>
      <bottom style="thin">
        <color indexed="64"/>
      </bottom>
      <diagonal/>
    </border>
    <border>
      <left style="hair">
        <color indexed="64"/>
      </left>
      <right/>
      <top/>
      <bottom/>
      <diagonal/>
    </border>
    <border>
      <left style="thin">
        <color indexed="64"/>
      </left>
      <right style="hair">
        <color indexed="64"/>
      </right>
      <top/>
      <bottom style="thin">
        <color indexed="64"/>
      </bottom>
      <diagonal/>
    </border>
    <border>
      <left style="hair">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top/>
      <bottom style="thick">
        <color theme="4"/>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ck">
        <color theme="4" tint="0.49992370372631001"/>
      </bottom>
      <diagonal/>
    </border>
    <border>
      <left/>
      <right/>
      <top/>
      <bottom style="thick">
        <color theme="4" tint="0.49980162968840602"/>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style="hair">
        <color indexed="64"/>
      </left>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style="hair">
        <color indexed="64"/>
      </left>
      <right style="hair">
        <color indexed="64"/>
      </right>
      <top/>
      <bottom style="hair">
        <color indexed="64"/>
      </bottom>
      <diagonal/>
    </border>
    <border>
      <left style="thin">
        <color indexed="64"/>
      </left>
      <right style="thin">
        <color indexed="64"/>
      </right>
      <top/>
      <bottom style="hair">
        <color indexed="64"/>
      </bottom>
      <diagonal/>
    </border>
    <border>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thin">
        <color indexed="64"/>
      </right>
      <top style="hair">
        <color indexed="64"/>
      </top>
      <bottom/>
      <diagonal/>
    </border>
    <border>
      <left style="hair">
        <color indexed="64"/>
      </left>
      <right style="hair">
        <color indexed="64"/>
      </right>
      <top style="hair">
        <color indexed="64"/>
      </top>
      <bottom/>
      <diagonal/>
    </border>
    <border>
      <left style="thin">
        <color indexed="64"/>
      </left>
      <right style="thin">
        <color indexed="64"/>
      </right>
      <top style="hair">
        <color indexed="64"/>
      </top>
      <bottom/>
      <diagonal/>
    </border>
    <border>
      <left/>
      <right style="hair">
        <color indexed="64"/>
      </right>
      <top style="hair">
        <color indexed="64"/>
      </top>
      <bottom style="hair">
        <color indexed="64"/>
      </bottom>
      <diagonal/>
    </border>
    <border diagonalUp="1">
      <left style="thin">
        <color indexed="64"/>
      </left>
      <right style="hair">
        <color indexed="64"/>
      </right>
      <top style="thin">
        <color indexed="64"/>
      </top>
      <bottom/>
      <diagonal style="thin">
        <color indexed="64"/>
      </diagonal>
    </border>
    <border diagonalUp="1">
      <left style="hair">
        <color indexed="64"/>
      </left>
      <right style="thin">
        <color indexed="64"/>
      </right>
      <top style="thin">
        <color indexed="64"/>
      </top>
      <bottom/>
      <diagonal style="thin">
        <color indexed="64"/>
      </diagonal>
    </border>
    <border diagonalUp="1">
      <left style="thin">
        <color indexed="64"/>
      </left>
      <right style="hair">
        <color indexed="64"/>
      </right>
      <top/>
      <bottom/>
      <diagonal style="thin">
        <color indexed="64"/>
      </diagonal>
    </border>
    <border diagonalUp="1">
      <left style="hair">
        <color indexed="64"/>
      </left>
      <right style="thin">
        <color indexed="64"/>
      </right>
      <top/>
      <bottom/>
      <diagonal style="thin">
        <color indexed="64"/>
      </diagonal>
    </border>
    <border diagonalUp="1">
      <left style="thin">
        <color indexed="64"/>
      </left>
      <right style="hair">
        <color indexed="64"/>
      </right>
      <top/>
      <bottom style="thin">
        <color indexed="64"/>
      </bottom>
      <diagonal style="thin">
        <color indexed="64"/>
      </diagonal>
    </border>
    <border diagonalUp="1">
      <left style="hair">
        <color indexed="64"/>
      </left>
      <right style="thin">
        <color indexed="64"/>
      </right>
      <top/>
      <bottom style="thin">
        <color indexed="64"/>
      </bottom>
      <diagonal style="thin">
        <color indexed="64"/>
      </diagonal>
    </border>
    <border>
      <left style="hair">
        <color indexed="64"/>
      </left>
      <right/>
      <top/>
      <bottom style="thin">
        <color auto="1"/>
      </bottom>
      <diagonal/>
    </border>
    <border>
      <left style="hair">
        <color indexed="64"/>
      </left>
      <right style="thin">
        <color indexed="64"/>
      </right>
      <top/>
      <bottom style="thin">
        <color auto="1"/>
      </bottom>
      <diagonal/>
    </border>
    <border>
      <left style="thin">
        <color indexed="64"/>
      </left>
      <right/>
      <top/>
      <bottom style="thin">
        <color auto="1"/>
      </bottom>
      <diagonal/>
    </border>
    <border>
      <left style="hair">
        <color indexed="64"/>
      </left>
      <right style="hair">
        <color indexed="64"/>
      </right>
      <top/>
      <bottom style="thin">
        <color auto="1"/>
      </bottom>
      <diagonal/>
    </border>
    <border>
      <left/>
      <right/>
      <top/>
      <bottom style="thin">
        <color auto="1"/>
      </bottom>
      <diagonal/>
    </border>
    <border>
      <left/>
      <right style="hair">
        <color indexed="64"/>
      </right>
      <top style="thin">
        <color indexed="64"/>
      </top>
      <bottom/>
      <diagonal/>
    </border>
    <border>
      <left/>
      <right style="hair">
        <color indexed="64"/>
      </right>
      <top/>
      <bottom style="thin">
        <color indexed="64"/>
      </bottom>
      <diagonal/>
    </border>
    <border>
      <left/>
      <right style="hair">
        <color indexed="64"/>
      </right>
      <top style="hair">
        <color indexed="64"/>
      </top>
      <bottom style="thin">
        <color indexed="64"/>
      </bottom>
      <diagonal/>
    </border>
    <border>
      <left/>
      <right style="hair">
        <color indexed="64"/>
      </right>
      <top style="thin">
        <color indexed="64"/>
      </top>
      <bottom style="hair">
        <color indexed="64"/>
      </bottom>
      <diagonal/>
    </border>
    <border>
      <left style="hair">
        <color indexed="64"/>
      </left>
      <right/>
      <top style="thin">
        <color indexed="64"/>
      </top>
      <bottom/>
      <diagonal/>
    </border>
    <border>
      <left/>
      <right style="hair">
        <color indexed="64"/>
      </right>
      <top style="hair">
        <color indexed="64"/>
      </top>
      <bottom/>
      <diagonal/>
    </border>
  </borders>
  <cellStyleXfs count="64">
    <xf numFmtId="0" fontId="0" fillId="0" borderId="0"/>
    <xf numFmtId="38" fontId="2" fillId="0" borderId="0" applyFont="0" applyFill="0" applyBorder="0" applyAlignment="0" applyProtection="0"/>
    <xf numFmtId="38" fontId="17" fillId="0" borderId="0" applyFont="0" applyFill="0" applyBorder="0" applyAlignment="0" applyProtection="0"/>
    <xf numFmtId="0" fontId="17" fillId="0" borderId="0"/>
    <xf numFmtId="0" fontId="14" fillId="0" borderId="0"/>
    <xf numFmtId="0" fontId="28" fillId="5" borderId="0" applyNumberFormat="0" applyBorder="0" applyAlignment="0" applyProtection="0">
      <alignment vertical="center"/>
    </xf>
    <xf numFmtId="0" fontId="28" fillId="6" borderId="0" applyNumberFormat="0" applyBorder="0" applyAlignment="0" applyProtection="0">
      <alignment vertical="center"/>
    </xf>
    <xf numFmtId="0" fontId="28" fillId="7" borderId="0" applyNumberFormat="0" applyBorder="0" applyAlignment="0" applyProtection="0">
      <alignment vertical="center"/>
    </xf>
    <xf numFmtId="0" fontId="28" fillId="8" borderId="0" applyNumberFormat="0" applyBorder="0" applyAlignment="0" applyProtection="0">
      <alignment vertical="center"/>
    </xf>
    <xf numFmtId="0" fontId="28"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8" fillId="16" borderId="0" applyNumberFormat="0" applyBorder="0" applyAlignment="0" applyProtection="0">
      <alignment vertical="center"/>
    </xf>
    <xf numFmtId="0" fontId="29"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9" fillId="2" borderId="0" applyNumberFormat="0" applyBorder="0" applyAlignment="0" applyProtection="0">
      <alignment vertical="center"/>
    </xf>
    <xf numFmtId="0" fontId="30" fillId="0" borderId="0" applyNumberFormat="0" applyFill="0" applyBorder="0" applyAlignment="0" applyProtection="0">
      <alignment vertical="center"/>
    </xf>
    <xf numFmtId="0" fontId="31" fillId="28" borderId="39" applyNumberFormat="0" applyAlignment="0" applyProtection="0">
      <alignment vertical="center"/>
    </xf>
    <xf numFmtId="0" fontId="32" fillId="29" borderId="0" applyNumberFormat="0" applyBorder="0" applyAlignment="0" applyProtection="0">
      <alignment vertical="center"/>
    </xf>
    <xf numFmtId="0" fontId="2" fillId="4" borderId="40" applyNumberFormat="0" applyFont="0" applyAlignment="0" applyProtection="0">
      <alignment vertical="center"/>
    </xf>
    <xf numFmtId="0" fontId="33" fillId="0" borderId="38" applyNumberFormat="0" applyFill="0" applyAlignment="0" applyProtection="0">
      <alignment vertical="center"/>
    </xf>
    <xf numFmtId="0" fontId="34" fillId="30" borderId="0" applyNumberFormat="0" applyBorder="0" applyAlignment="0" applyProtection="0">
      <alignment vertical="center"/>
    </xf>
    <xf numFmtId="0" fontId="35" fillId="31" borderId="36" applyNumberFormat="0" applyAlignment="0" applyProtection="0">
      <alignment vertical="center"/>
    </xf>
    <xf numFmtId="0" fontId="36" fillId="0" borderId="0" applyNumberFormat="0" applyFill="0" applyBorder="0" applyAlignment="0" applyProtection="0">
      <alignment vertical="center"/>
    </xf>
    <xf numFmtId="0" fontId="37" fillId="0" borderId="34" applyNumberFormat="0" applyFill="0" applyAlignment="0" applyProtection="0">
      <alignment vertical="center"/>
    </xf>
    <xf numFmtId="0" fontId="38" fillId="0" borderId="42" applyNumberFormat="0" applyFill="0" applyAlignment="0" applyProtection="0">
      <alignment vertical="center"/>
    </xf>
    <xf numFmtId="0" fontId="39" fillId="0" borderId="35" applyNumberFormat="0" applyFill="0" applyAlignment="0" applyProtection="0">
      <alignment vertical="center"/>
    </xf>
    <xf numFmtId="0" fontId="39" fillId="0" borderId="0" applyNumberFormat="0" applyFill="0" applyBorder="0" applyAlignment="0" applyProtection="0">
      <alignment vertical="center"/>
    </xf>
    <xf numFmtId="0" fontId="40" fillId="0" borderId="41" applyNumberFormat="0" applyFill="0" applyAlignment="0" applyProtection="0">
      <alignment vertical="center"/>
    </xf>
    <xf numFmtId="0" fontId="41" fillId="31" borderId="37" applyNumberFormat="0" applyAlignment="0" applyProtection="0">
      <alignment vertical="center"/>
    </xf>
    <xf numFmtId="0" fontId="42" fillId="0" borderId="0" applyNumberFormat="0" applyFill="0" applyBorder="0" applyAlignment="0" applyProtection="0">
      <alignment vertical="center"/>
    </xf>
    <xf numFmtId="0" fontId="43" fillId="3" borderId="36" applyNumberFormat="0" applyAlignment="0" applyProtection="0">
      <alignment vertical="center"/>
    </xf>
    <xf numFmtId="0" fontId="44" fillId="32" borderId="0" applyNumberFormat="0" applyBorder="0" applyAlignment="0" applyProtection="0">
      <alignment vertical="center"/>
    </xf>
    <xf numFmtId="0" fontId="28" fillId="33" borderId="0" applyNumberFormat="0" applyBorder="0" applyAlignment="0" applyProtection="0">
      <alignment vertical="center"/>
    </xf>
    <xf numFmtId="0" fontId="28" fillId="34" borderId="0" applyNumberFormat="0" applyBorder="0" applyAlignment="0" applyProtection="0">
      <alignment vertical="center"/>
    </xf>
    <xf numFmtId="0" fontId="28" fillId="35" borderId="0" applyNumberFormat="0" applyBorder="0" applyAlignment="0" applyProtection="0">
      <alignment vertical="center"/>
    </xf>
    <xf numFmtId="0" fontId="28" fillId="36" borderId="0" applyNumberFormat="0" applyBorder="0" applyAlignment="0" applyProtection="0">
      <alignment vertical="center"/>
    </xf>
    <xf numFmtId="0" fontId="28" fillId="37" borderId="0" applyNumberFormat="0" applyBorder="0" applyAlignment="0" applyProtection="0">
      <alignment vertical="center"/>
    </xf>
    <xf numFmtId="0" fontId="28" fillId="38" borderId="0" applyNumberFormat="0" applyBorder="0" applyAlignment="0" applyProtection="0">
      <alignment vertical="center"/>
    </xf>
    <xf numFmtId="0" fontId="28" fillId="39" borderId="0" applyNumberFormat="0" applyBorder="0" applyAlignment="0" applyProtection="0">
      <alignment vertical="center"/>
    </xf>
    <xf numFmtId="0" fontId="28" fillId="40" borderId="0" applyNumberFormat="0" applyBorder="0" applyAlignment="0" applyProtection="0">
      <alignment vertical="center"/>
    </xf>
    <xf numFmtId="0" fontId="28" fillId="41" borderId="0" applyNumberFormat="0" applyBorder="0" applyAlignment="0" applyProtection="0">
      <alignment vertical="center"/>
    </xf>
    <xf numFmtId="0" fontId="28" fillId="42" borderId="0" applyNumberFormat="0" applyBorder="0" applyAlignment="0" applyProtection="0">
      <alignment vertical="center"/>
    </xf>
    <xf numFmtId="0" fontId="28" fillId="43" borderId="0" applyNumberFormat="0" applyBorder="0" applyAlignment="0" applyProtection="0">
      <alignment vertical="center"/>
    </xf>
    <xf numFmtId="0" fontId="28" fillId="44" borderId="0" applyNumberFormat="0" applyBorder="0" applyAlignment="0" applyProtection="0">
      <alignment vertical="center"/>
    </xf>
    <xf numFmtId="0" fontId="17" fillId="45" borderId="40" applyNumberFormat="0" applyFont="0" applyAlignment="0" applyProtection="0">
      <alignment vertical="center"/>
    </xf>
    <xf numFmtId="0" fontId="38" fillId="0" borderId="43" applyNumberFormat="0" applyFill="0" applyAlignment="0" applyProtection="0">
      <alignment vertical="center"/>
    </xf>
    <xf numFmtId="0" fontId="43" fillId="46" borderId="36" applyNumberFormat="0" applyAlignment="0" applyProtection="0">
      <alignment vertical="center"/>
    </xf>
    <xf numFmtId="0" fontId="45" fillId="0" borderId="0"/>
    <xf numFmtId="0" fontId="2" fillId="0" borderId="0">
      <alignment vertical="center"/>
    </xf>
    <xf numFmtId="0" fontId="1" fillId="0" borderId="0">
      <alignment vertical="center"/>
    </xf>
  </cellStyleXfs>
  <cellXfs count="486">
    <xf numFmtId="0" fontId="0" fillId="0" borderId="0" xfId="0"/>
    <xf numFmtId="38" fontId="8" fillId="0" borderId="2" xfId="1" applyFont="1" applyFill="1" applyBorder="1" applyAlignment="1">
      <alignment vertical="top"/>
    </xf>
    <xf numFmtId="38" fontId="0" fillId="0" borderId="2" xfId="1" applyFont="1" applyFill="1" applyBorder="1"/>
    <xf numFmtId="38" fontId="0" fillId="0" borderId="0" xfId="1" applyFont="1" applyFill="1" applyBorder="1"/>
    <xf numFmtId="38" fontId="10" fillId="0" borderId="2" xfId="1" applyFont="1" applyFill="1" applyBorder="1" applyAlignment="1">
      <alignment horizontal="center" vertical="center"/>
    </xf>
    <xf numFmtId="38" fontId="10" fillId="0" borderId="11" xfId="1" applyFont="1" applyFill="1" applyBorder="1" applyAlignment="1">
      <alignment horizontal="center" vertical="center" shrinkToFit="1"/>
    </xf>
    <xf numFmtId="38" fontId="10" fillId="0" borderId="14" xfId="1" applyFont="1" applyFill="1" applyBorder="1" applyAlignment="1">
      <alignment horizontal="center" vertical="center" shrinkToFit="1"/>
    </xf>
    <xf numFmtId="38" fontId="11" fillId="0" borderId="0" xfId="1" applyFont="1" applyFill="1"/>
    <xf numFmtId="38" fontId="9" fillId="0" borderId="0" xfId="1" applyFont="1" applyFill="1"/>
    <xf numFmtId="38" fontId="10" fillId="0" borderId="0" xfId="1" applyFont="1" applyFill="1"/>
    <xf numFmtId="38" fontId="8" fillId="0" borderId="4" xfId="1" applyFont="1" applyFill="1" applyBorder="1"/>
    <xf numFmtId="38" fontId="8" fillId="0" borderId="24" xfId="1" applyFont="1" applyFill="1" applyBorder="1"/>
    <xf numFmtId="38" fontId="8" fillId="0" borderId="24" xfId="1" applyFont="1" applyFill="1" applyBorder="1" applyAlignment="1">
      <alignment shrinkToFit="1"/>
    </xf>
    <xf numFmtId="38" fontId="8" fillId="0" borderId="6" xfId="1" applyFont="1" applyFill="1" applyBorder="1"/>
    <xf numFmtId="38" fontId="10" fillId="0" borderId="0" xfId="1" applyFont="1" applyFill="1" applyBorder="1" applyAlignment="1">
      <alignment horizontal="center"/>
    </xf>
    <xf numFmtId="0" fontId="18" fillId="0" borderId="0" xfId="0" applyFont="1"/>
    <xf numFmtId="38" fontId="18" fillId="0" borderId="0" xfId="1" applyFont="1" applyFill="1"/>
    <xf numFmtId="0" fontId="19" fillId="0" borderId="0" xfId="0" applyFont="1"/>
    <xf numFmtId="38" fontId="18" fillId="0" borderId="2" xfId="1" applyFont="1" applyFill="1" applyBorder="1"/>
    <xf numFmtId="0" fontId="20" fillId="0" borderId="0" xfId="0" applyFont="1"/>
    <xf numFmtId="0" fontId="18" fillId="0" borderId="2" xfId="0" applyFont="1" applyBorder="1" applyAlignment="1">
      <alignment horizontal="center" vertical="center"/>
    </xf>
    <xf numFmtId="0" fontId="18" fillId="0" borderId="2" xfId="0" applyFont="1" applyBorder="1"/>
    <xf numFmtId="0" fontId="18" fillId="0" borderId="15" xfId="0" applyFont="1" applyBorder="1"/>
    <xf numFmtId="0" fontId="18" fillId="0" borderId="13" xfId="0" applyFont="1" applyBorder="1"/>
    <xf numFmtId="0" fontId="18" fillId="0" borderId="1" xfId="0" applyFont="1" applyBorder="1" applyAlignment="1">
      <alignment vertical="center"/>
    </xf>
    <xf numFmtId="0" fontId="18" fillId="0" borderId="2" xfId="0" applyFont="1" applyBorder="1" applyAlignment="1">
      <alignment vertical="center"/>
    </xf>
    <xf numFmtId="0" fontId="18" fillId="0" borderId="3" xfId="0" applyFont="1" applyBorder="1" applyAlignment="1">
      <alignment vertical="center"/>
    </xf>
    <xf numFmtId="0" fontId="18" fillId="0" borderId="0" xfId="0" applyFont="1" applyAlignment="1">
      <alignment vertical="center"/>
    </xf>
    <xf numFmtId="0" fontId="18" fillId="0" borderId="7" xfId="0" applyFont="1" applyBorder="1"/>
    <xf numFmtId="0" fontId="18" fillId="0" borderId="6" xfId="0" applyFont="1" applyBorder="1"/>
    <xf numFmtId="0" fontId="18" fillId="0" borderId="16" xfId="0" applyFont="1" applyBorder="1" applyAlignment="1">
      <alignment horizontal="center" vertical="center"/>
    </xf>
    <xf numFmtId="38" fontId="18" fillId="0" borderId="6" xfId="1" applyFont="1" applyFill="1" applyBorder="1" applyAlignment="1">
      <alignment horizontal="center" vertical="center"/>
    </xf>
    <xf numFmtId="0" fontId="18" fillId="0" borderId="18" xfId="0" applyFont="1" applyBorder="1" applyAlignment="1">
      <alignment horizontal="center" vertical="center"/>
    </xf>
    <xf numFmtId="0" fontId="11" fillId="0" borderId="0" xfId="0" applyFont="1"/>
    <xf numFmtId="0" fontId="11" fillId="0" borderId="0" xfId="0" applyFont="1" applyAlignment="1">
      <alignment horizontal="center"/>
    </xf>
    <xf numFmtId="0" fontId="11" fillId="0" borderId="14" xfId="0" applyFont="1" applyBorder="1" applyAlignment="1">
      <alignment horizontal="center" vertical="center"/>
    </xf>
    <xf numFmtId="0" fontId="11" fillId="0" borderId="32" xfId="0" applyFont="1" applyBorder="1" applyAlignment="1">
      <alignment horizontal="center" vertical="center"/>
    </xf>
    <xf numFmtId="0" fontId="11" fillId="0" borderId="10" xfId="0" applyFont="1" applyBorder="1" applyAlignment="1">
      <alignment horizontal="center" vertical="center"/>
    </xf>
    <xf numFmtId="56" fontId="11" fillId="0" borderId="0" xfId="0" applyNumberFormat="1" applyFont="1"/>
    <xf numFmtId="38" fontId="11" fillId="0" borderId="0" xfId="1" applyFont="1" applyFill="1" applyBorder="1"/>
    <xf numFmtId="0" fontId="11" fillId="0" borderId="10" xfId="0" applyFont="1" applyBorder="1" applyAlignment="1">
      <alignment horizontal="center"/>
    </xf>
    <xf numFmtId="38" fontId="11" fillId="0" borderId="10" xfId="1" applyFont="1" applyFill="1" applyBorder="1" applyAlignment="1">
      <alignment horizontal="center"/>
    </xf>
    <xf numFmtId="0" fontId="23" fillId="0" borderId="0" xfId="0" applyFont="1" applyAlignment="1">
      <alignment horizontal="center"/>
    </xf>
    <xf numFmtId="0" fontId="23" fillId="0" borderId="0" xfId="0" applyFont="1"/>
    <xf numFmtId="0" fontId="24" fillId="0" borderId="0" xfId="0" applyFont="1" applyAlignment="1">
      <alignment horizontal="center"/>
    </xf>
    <xf numFmtId="0" fontId="25" fillId="0" borderId="0" xfId="0" applyFont="1" applyAlignment="1">
      <alignment horizontal="center"/>
    </xf>
    <xf numFmtId="0" fontId="26" fillId="0" borderId="0" xfId="0" applyFont="1"/>
    <xf numFmtId="0" fontId="27" fillId="0" borderId="0" xfId="0" applyFont="1"/>
    <xf numFmtId="0" fontId="20" fillId="0" borderId="0" xfId="4" applyFont="1"/>
    <xf numFmtId="0" fontId="11" fillId="0" borderId="33" xfId="0" applyFont="1" applyBorder="1" applyAlignment="1">
      <alignment horizontal="center" vertical="center"/>
    </xf>
    <xf numFmtId="38" fontId="11" fillId="0" borderId="11" xfId="1" applyFont="1" applyFill="1" applyBorder="1" applyAlignment="1">
      <alignment horizontal="center" vertical="center" wrapText="1"/>
    </xf>
    <xf numFmtId="0" fontId="6" fillId="0" borderId="0" xfId="4" applyFont="1" applyAlignment="1">
      <alignment horizontal="right"/>
    </xf>
    <xf numFmtId="0" fontId="20" fillId="0" borderId="0" xfId="4" applyFont="1" applyAlignment="1">
      <alignment horizontal="right"/>
    </xf>
    <xf numFmtId="0" fontId="20" fillId="0" borderId="0" xfId="4" applyFont="1" applyAlignment="1">
      <alignment horizontal="center"/>
    </xf>
    <xf numFmtId="3" fontId="20" fillId="0" borderId="0" xfId="4" applyNumberFormat="1" applyFont="1"/>
    <xf numFmtId="0" fontId="6" fillId="0" borderId="0" xfId="4" applyFont="1"/>
    <xf numFmtId="0" fontId="11" fillId="0" borderId="7" xfId="0" applyFont="1" applyBorder="1"/>
    <xf numFmtId="0" fontId="11" fillId="0" borderId="7" xfId="0" applyFont="1" applyBorder="1" applyAlignment="1">
      <alignment horizontal="center"/>
    </xf>
    <xf numFmtId="0" fontId="18" fillId="0" borderId="11" xfId="0" applyFont="1" applyBorder="1" applyAlignment="1">
      <alignment horizontal="center" vertical="center" wrapText="1"/>
    </xf>
    <xf numFmtId="38" fontId="10" fillId="0" borderId="14" xfId="1" applyFont="1" applyFill="1" applyBorder="1" applyAlignment="1">
      <alignment horizontal="center" vertical="center"/>
    </xf>
    <xf numFmtId="38" fontId="0" fillId="0" borderId="0" xfId="1" applyFont="1" applyFill="1" applyBorder="1" applyAlignment="1">
      <alignment horizontal="right"/>
    </xf>
    <xf numFmtId="38" fontId="0" fillId="0" borderId="0" xfId="1" applyFont="1" applyFill="1"/>
    <xf numFmtId="0" fontId="18" fillId="0" borderId="3" xfId="0" applyFont="1" applyBorder="1"/>
    <xf numFmtId="0" fontId="4" fillId="0" borderId="10" xfId="4" applyFont="1" applyBorder="1"/>
    <xf numFmtId="3" fontId="4" fillId="0" borderId="10" xfId="4" applyNumberFormat="1" applyFont="1" applyBorder="1"/>
    <xf numFmtId="0" fontId="18" fillId="0" borderId="1" xfId="0" applyFont="1" applyBorder="1"/>
    <xf numFmtId="0" fontId="20" fillId="0" borderId="2" xfId="0" applyFont="1" applyBorder="1"/>
    <xf numFmtId="0" fontId="20" fillId="0" borderId="2" xfId="0" applyFont="1" applyBorder="1" applyAlignment="1">
      <alignment horizontal="left"/>
    </xf>
    <xf numFmtId="0" fontId="18" fillId="0" borderId="4" xfId="0" applyFont="1" applyBorder="1"/>
    <xf numFmtId="0" fontId="18" fillId="0" borderId="0" xfId="0" applyFont="1" applyAlignment="1">
      <alignment horizontal="left"/>
    </xf>
    <xf numFmtId="0" fontId="18" fillId="0" borderId="5" xfId="0" applyFont="1" applyBorder="1"/>
    <xf numFmtId="0" fontId="20" fillId="0" borderId="0" xfId="0" applyFont="1" applyAlignment="1">
      <alignment horizontal="left" indent="3"/>
    </xf>
    <xf numFmtId="0" fontId="20" fillId="0" borderId="0" xfId="0" applyFont="1" applyAlignment="1">
      <alignment horizontal="left" indent="2"/>
    </xf>
    <xf numFmtId="0" fontId="20" fillId="0" borderId="0" xfId="0" applyFont="1" applyAlignment="1">
      <alignment horizontal="left" indent="1"/>
    </xf>
    <xf numFmtId="0" fontId="20" fillId="0" borderId="7" xfId="0" applyFont="1" applyBorder="1" applyAlignment="1">
      <alignment horizontal="left" indent="2"/>
    </xf>
    <xf numFmtId="0" fontId="20" fillId="0" borderId="7" xfId="0" applyFont="1" applyBorder="1"/>
    <xf numFmtId="0" fontId="18" fillId="0" borderId="8" xfId="0" applyFont="1" applyBorder="1"/>
    <xf numFmtId="0" fontId="18" fillId="0" borderId="0" xfId="0" applyFont="1" applyAlignment="1">
      <alignment horizontal="left" indent="1"/>
    </xf>
    <xf numFmtId="58" fontId="47" fillId="0" borderId="0" xfId="0" applyNumberFormat="1" applyFont="1" applyAlignment="1">
      <alignment horizontal="center"/>
    </xf>
    <xf numFmtId="0" fontId="47" fillId="0" borderId="0" xfId="0" applyFont="1" applyAlignment="1">
      <alignment horizontal="center"/>
    </xf>
    <xf numFmtId="0" fontId="20" fillId="0" borderId="0" xfId="0" applyFont="1" applyAlignment="1">
      <alignment horizontal="center"/>
    </xf>
    <xf numFmtId="0" fontId="18" fillId="0" borderId="0" xfId="0" applyFont="1" applyAlignment="1">
      <alignment horizontal="center"/>
    </xf>
    <xf numFmtId="183" fontId="18" fillId="0" borderId="0" xfId="0" applyNumberFormat="1" applyFont="1"/>
    <xf numFmtId="38" fontId="11" fillId="0" borderId="9" xfId="1" applyFont="1" applyFill="1" applyBorder="1" applyAlignment="1">
      <alignment vertical="center"/>
    </xf>
    <xf numFmtId="38" fontId="11" fillId="0" borderId="52" xfId="1" applyFont="1" applyFill="1" applyBorder="1" applyAlignment="1">
      <alignment vertical="center"/>
    </xf>
    <xf numFmtId="38" fontId="11" fillId="0" borderId="20" xfId="1" applyFont="1" applyFill="1" applyBorder="1" applyAlignment="1">
      <alignment vertical="center"/>
    </xf>
    <xf numFmtId="38" fontId="11" fillId="0" borderId="60" xfId="1" applyFont="1" applyFill="1" applyBorder="1" applyAlignment="1">
      <alignment vertical="center"/>
    </xf>
    <xf numFmtId="38" fontId="11" fillId="0" borderId="62" xfId="1" applyFont="1" applyFill="1" applyBorder="1" applyAlignment="1">
      <alignment vertical="center"/>
    </xf>
    <xf numFmtId="177" fontId="11" fillId="0" borderId="52" xfId="1" applyNumberFormat="1" applyFont="1" applyFill="1" applyBorder="1" applyAlignment="1">
      <alignment vertical="center"/>
    </xf>
    <xf numFmtId="38" fontId="11" fillId="0" borderId="10" xfId="1" applyFont="1" applyFill="1" applyBorder="1"/>
    <xf numFmtId="177" fontId="11" fillId="0" borderId="10" xfId="1" applyNumberFormat="1" applyFont="1" applyFill="1" applyBorder="1"/>
    <xf numFmtId="38" fontId="11" fillId="0" borderId="66" xfId="1" applyFont="1" applyFill="1" applyBorder="1" applyAlignment="1">
      <alignment vertical="center"/>
    </xf>
    <xf numFmtId="186" fontId="0" fillId="0" borderId="0" xfId="1" applyNumberFormat="1" applyFont="1" applyFill="1" applyBorder="1"/>
    <xf numFmtId="0" fontId="4" fillId="0" borderId="10" xfId="4" applyFont="1" applyBorder="1" applyAlignment="1">
      <alignment horizontal="center" vertical="center"/>
    </xf>
    <xf numFmtId="0" fontId="50" fillId="0" borderId="10" xfId="0" applyFont="1" applyBorder="1" applyAlignment="1">
      <alignment horizontal="center" vertical="center"/>
    </xf>
    <xf numFmtId="41" fontId="51" fillId="0" borderId="10" xfId="0" applyNumberFormat="1" applyFont="1" applyBorder="1" applyAlignment="1">
      <alignment horizontal="right" vertical="center"/>
    </xf>
    <xf numFmtId="41" fontId="51" fillId="0" borderId="10" xfId="0" applyNumberFormat="1" applyFont="1" applyBorder="1" applyAlignment="1">
      <alignment vertical="center"/>
    </xf>
    <xf numFmtId="0" fontId="52" fillId="0" borderId="0" xfId="4" applyFont="1"/>
    <xf numFmtId="0" fontId="53" fillId="0" borderId="10" xfId="0" applyFont="1" applyBorder="1" applyAlignment="1">
      <alignment horizontal="center" vertical="center" wrapText="1"/>
    </xf>
    <xf numFmtId="0" fontId="49" fillId="0" borderId="10" xfId="0" applyFont="1" applyBorder="1" applyAlignment="1">
      <alignment horizontal="right" vertical="center" wrapText="1"/>
    </xf>
    <xf numFmtId="0" fontId="53" fillId="0" borderId="10" xfId="0" applyFont="1" applyBorder="1" applyAlignment="1">
      <alignment vertical="center" wrapText="1"/>
    </xf>
    <xf numFmtId="0" fontId="20" fillId="0" borderId="9" xfId="0" applyFont="1" applyBorder="1" applyAlignment="1">
      <alignment horizontal="center"/>
    </xf>
    <xf numFmtId="0" fontId="20" fillId="0" borderId="12" xfId="0" applyFont="1" applyBorder="1" applyAlignment="1">
      <alignment horizontal="center"/>
    </xf>
    <xf numFmtId="0" fontId="20" fillId="0" borderId="12" xfId="0" applyFont="1" applyBorder="1" applyAlignment="1">
      <alignment horizontal="center" shrinkToFit="1"/>
    </xf>
    <xf numFmtId="0" fontId="20" fillId="0" borderId="20" xfId="0" applyFont="1" applyBorder="1" applyAlignment="1">
      <alignment horizontal="center"/>
    </xf>
    <xf numFmtId="38" fontId="11" fillId="0" borderId="0" xfId="0" applyNumberFormat="1" applyFont="1"/>
    <xf numFmtId="0" fontId="11" fillId="0" borderId="11" xfId="0" applyFont="1" applyBorder="1" applyAlignment="1">
      <alignment horizontal="center" vertical="center"/>
    </xf>
    <xf numFmtId="0" fontId="11" fillId="0" borderId="13" xfId="0" applyFont="1" applyBorder="1" applyAlignment="1">
      <alignment horizontal="center" vertical="center"/>
    </xf>
    <xf numFmtId="38" fontId="2" fillId="0" borderId="0" xfId="1" applyFont="1" applyFill="1"/>
    <xf numFmtId="38" fontId="2" fillId="0" borderId="0" xfId="1" applyFont="1" applyFill="1" applyBorder="1"/>
    <xf numFmtId="0" fontId="18" fillId="0" borderId="15" xfId="0" applyFont="1" applyBorder="1" applyAlignment="1">
      <alignment vertical="center"/>
    </xf>
    <xf numFmtId="0" fontId="18" fillId="0" borderId="0" xfId="0" applyFont="1" applyAlignment="1">
      <alignment horizontal="center" vertical="center"/>
    </xf>
    <xf numFmtId="0" fontId="18" fillId="0" borderId="13" xfId="0" applyFont="1" applyBorder="1" applyAlignment="1">
      <alignment vertical="center"/>
    </xf>
    <xf numFmtId="0" fontId="18" fillId="0" borderId="4" xfId="0" applyFont="1" applyBorder="1" applyAlignment="1">
      <alignment horizontal="center" vertical="center"/>
    </xf>
    <xf numFmtId="0" fontId="18" fillId="0" borderId="5" xfId="0" applyFont="1" applyBorder="1" applyAlignment="1">
      <alignment vertical="center"/>
    </xf>
    <xf numFmtId="0" fontId="18" fillId="0" borderId="4" xfId="0" applyFont="1" applyBorder="1" applyAlignment="1">
      <alignment vertical="center"/>
    </xf>
    <xf numFmtId="0" fontId="20" fillId="0" borderId="12" xfId="0" applyFont="1" applyBorder="1" applyAlignment="1">
      <alignment horizontal="centerContinuous"/>
    </xf>
    <xf numFmtId="182" fontId="18" fillId="0" borderId="0" xfId="0" applyNumberFormat="1" applyFont="1"/>
    <xf numFmtId="38" fontId="18" fillId="0" borderId="0" xfId="0" applyNumberFormat="1" applyFont="1"/>
    <xf numFmtId="0" fontId="20" fillId="0" borderId="20" xfId="0" applyFont="1" applyBorder="1" applyAlignment="1">
      <alignment horizontal="centerContinuous"/>
    </xf>
    <xf numFmtId="0" fontId="20" fillId="0" borderId="9" xfId="0" applyFont="1" applyBorder="1" applyAlignment="1">
      <alignment horizontal="centerContinuous"/>
    </xf>
    <xf numFmtId="0" fontId="20" fillId="0" borderId="12" xfId="0" applyFont="1" applyBorder="1" applyAlignment="1">
      <alignment horizontal="centerContinuous" shrinkToFit="1"/>
    </xf>
    <xf numFmtId="0" fontId="12" fillId="0" borderId="0" xfId="0" applyFont="1"/>
    <xf numFmtId="0" fontId="9" fillId="0" borderId="0" xfId="0" applyFont="1"/>
    <xf numFmtId="0" fontId="10" fillId="0" borderId="0" xfId="0" applyFont="1"/>
    <xf numFmtId="0" fontId="10" fillId="0" borderId="2" xfId="0" applyFont="1" applyBorder="1" applyAlignment="1">
      <alignment horizontal="center"/>
    </xf>
    <xf numFmtId="0" fontId="10" fillId="0" borderId="2" xfId="0" applyFont="1" applyBorder="1"/>
    <xf numFmtId="0" fontId="10" fillId="0" borderId="15" xfId="0" applyFont="1" applyBorder="1"/>
    <xf numFmtId="0" fontId="10" fillId="0" borderId="13" xfId="0" applyFont="1" applyBorder="1"/>
    <xf numFmtId="0" fontId="10" fillId="0" borderId="1" xfId="0" applyFont="1" applyBorder="1" applyAlignment="1">
      <alignment vertical="center"/>
    </xf>
    <xf numFmtId="0" fontId="10" fillId="0" borderId="2" xfId="0" applyFont="1" applyBorder="1" applyAlignment="1">
      <alignment vertical="center"/>
    </xf>
    <xf numFmtId="0" fontId="10" fillId="0" borderId="3" xfId="0" applyFont="1" applyBorder="1" applyAlignment="1">
      <alignment vertical="center"/>
    </xf>
    <xf numFmtId="0" fontId="10" fillId="0" borderId="2" xfId="0" applyFont="1" applyBorder="1" applyAlignment="1">
      <alignment horizontal="center" vertical="center"/>
    </xf>
    <xf numFmtId="0" fontId="10" fillId="0" borderId="0" xfId="0" applyFont="1" applyAlignment="1">
      <alignment vertical="center"/>
    </xf>
    <xf numFmtId="0" fontId="10" fillId="0" borderId="19" xfId="0" applyFont="1" applyBorder="1" applyAlignment="1">
      <alignment vertical="center"/>
    </xf>
    <xf numFmtId="0" fontId="10" fillId="0" borderId="7" xfId="0" applyFont="1" applyBorder="1"/>
    <xf numFmtId="0" fontId="10" fillId="0" borderId="6" xfId="0" applyFont="1" applyBorder="1"/>
    <xf numFmtId="0" fontId="7" fillId="0" borderId="16" xfId="0" applyFont="1" applyBorder="1" applyAlignment="1">
      <alignment horizontal="center" vertical="center"/>
    </xf>
    <xf numFmtId="0" fontId="7" fillId="0" borderId="6" xfId="0" applyFont="1" applyBorder="1"/>
    <xf numFmtId="0" fontId="7" fillId="0" borderId="17" xfId="0" applyFont="1" applyBorder="1" applyAlignment="1">
      <alignment horizontal="center" vertical="center"/>
    </xf>
    <xf numFmtId="0" fontId="7" fillId="0" borderId="18" xfId="0" applyFont="1" applyBorder="1" applyAlignment="1">
      <alignment horizontal="center" vertical="center"/>
    </xf>
    <xf numFmtId="0" fontId="8" fillId="0" borderId="22" xfId="0" applyFont="1" applyBorder="1" applyAlignment="1">
      <alignment horizontal="center"/>
    </xf>
    <xf numFmtId="0" fontId="10" fillId="0" borderId="4" xfId="0" applyFont="1" applyBorder="1" applyAlignment="1">
      <alignment horizontal="center" vertical="center"/>
    </xf>
    <xf numFmtId="0" fontId="8" fillId="0" borderId="4" xfId="0" applyFont="1" applyBorder="1"/>
    <xf numFmtId="0" fontId="8" fillId="0" borderId="24" xfId="0" applyFont="1" applyBorder="1"/>
    <xf numFmtId="0" fontId="8" fillId="0" borderId="24" xfId="0" applyFont="1" applyBorder="1" applyAlignment="1">
      <alignment shrinkToFit="1"/>
    </xf>
    <xf numFmtId="0" fontId="8" fillId="0" borderId="6" xfId="0" applyFont="1" applyBorder="1"/>
    <xf numFmtId="0" fontId="8" fillId="0" borderId="2" xfId="0" applyFont="1" applyBorder="1" applyAlignment="1">
      <alignment vertical="top"/>
    </xf>
    <xf numFmtId="0" fontId="0" fillId="0" borderId="0" xfId="0" applyAlignment="1">
      <alignment horizontal="center" vertical="center"/>
    </xf>
    <xf numFmtId="184" fontId="0" fillId="0" borderId="0" xfId="0" applyNumberFormat="1"/>
    <xf numFmtId="178" fontId="0" fillId="0" borderId="0" xfId="0" applyNumberFormat="1"/>
    <xf numFmtId="38" fontId="0" fillId="0" borderId="0" xfId="0" applyNumberFormat="1"/>
    <xf numFmtId="182" fontId="0" fillId="0" borderId="0" xfId="0" applyNumberFormat="1"/>
    <xf numFmtId="0" fontId="10" fillId="0" borderId="0" xfId="0" applyFont="1" applyAlignment="1">
      <alignment horizontal="center" vertical="center"/>
    </xf>
    <xf numFmtId="0" fontId="10" fillId="0" borderId="3" xfId="0" applyFont="1" applyBorder="1"/>
    <xf numFmtId="0" fontId="10" fillId="0" borderId="13" xfId="0" applyFont="1" applyBorder="1" applyAlignment="1">
      <alignment vertical="center"/>
    </xf>
    <xf numFmtId="0" fontId="10" fillId="0" borderId="5" xfId="0" applyFont="1" applyBorder="1" applyAlignment="1">
      <alignment vertical="center"/>
    </xf>
    <xf numFmtId="0" fontId="10" fillId="0" borderId="4" xfId="0" applyFont="1" applyBorder="1" applyAlignment="1">
      <alignment vertical="center"/>
    </xf>
    <xf numFmtId="177" fontId="0" fillId="0" borderId="0" xfId="0" applyNumberFormat="1"/>
    <xf numFmtId="0" fontId="7" fillId="0" borderId="6" xfId="0" applyFont="1" applyBorder="1" applyAlignment="1">
      <alignment horizontal="center" vertical="center"/>
    </xf>
    <xf numFmtId="0" fontId="7" fillId="0" borderId="0" xfId="0" applyFont="1" applyAlignment="1">
      <alignment horizontal="center" vertical="center"/>
    </xf>
    <xf numFmtId="0" fontId="0" fillId="0" borderId="0" xfId="0" applyAlignment="1">
      <alignment vertical="center"/>
    </xf>
    <xf numFmtId="176" fontId="2" fillId="0" borderId="0" xfId="0" applyNumberFormat="1" applyFont="1"/>
    <xf numFmtId="0" fontId="2" fillId="0" borderId="0" xfId="0" applyFont="1"/>
    <xf numFmtId="0" fontId="10" fillId="0" borderId="13" xfId="0" applyFont="1" applyBorder="1" applyAlignment="1">
      <alignment horizontal="center" vertical="center"/>
    </xf>
    <xf numFmtId="0" fontId="10" fillId="0" borderId="13" xfId="0" applyFont="1" applyBorder="1" applyAlignment="1">
      <alignment horizontal="center" vertical="center" shrinkToFit="1"/>
    </xf>
    <xf numFmtId="0" fontId="10" fillId="0" borderId="0" xfId="0" applyFont="1" applyAlignment="1">
      <alignment horizontal="center" vertical="center" shrinkToFit="1"/>
    </xf>
    <xf numFmtId="0" fontId="2" fillId="0" borderId="0" xfId="0" applyFont="1" applyAlignment="1">
      <alignment horizontal="center" vertical="center"/>
    </xf>
    <xf numFmtId="0" fontId="10" fillId="0" borderId="0" xfId="0" applyFont="1" applyAlignment="1">
      <alignment horizontal="center"/>
    </xf>
    <xf numFmtId="0" fontId="0" fillId="0" borderId="2" xfId="0" applyBorder="1"/>
    <xf numFmtId="0" fontId="11" fillId="0" borderId="6" xfId="0" applyFont="1" applyBorder="1" applyAlignment="1">
      <alignment horizontal="center" vertical="center"/>
    </xf>
    <xf numFmtId="0" fontId="11" fillId="0" borderId="1" xfId="0" applyFont="1" applyBorder="1" applyAlignment="1">
      <alignment vertical="center"/>
    </xf>
    <xf numFmtId="0" fontId="11" fillId="0" borderId="25" xfId="0" applyFont="1" applyBorder="1" applyAlignment="1">
      <alignment vertical="center"/>
    </xf>
    <xf numFmtId="0" fontId="11" fillId="0" borderId="24" xfId="0" applyFont="1" applyBorder="1" applyAlignment="1">
      <alignment vertical="center"/>
    </xf>
    <xf numFmtId="0" fontId="11" fillId="0" borderId="53" xfId="0" applyFont="1" applyBorder="1" applyAlignment="1">
      <alignment vertical="center"/>
    </xf>
    <xf numFmtId="0" fontId="11" fillId="0" borderId="46" xfId="0" applyFont="1" applyBorder="1" applyAlignment="1">
      <alignment vertical="center"/>
    </xf>
    <xf numFmtId="0" fontId="11" fillId="0" borderId="54" xfId="0" applyFont="1" applyBorder="1" applyAlignment="1">
      <alignment vertical="center"/>
    </xf>
    <xf numFmtId="0" fontId="11" fillId="0" borderId="6" xfId="0" applyFont="1" applyBorder="1" applyAlignment="1">
      <alignment vertical="center"/>
    </xf>
    <xf numFmtId="0" fontId="11" fillId="0" borderId="29" xfId="0" applyFont="1" applyBorder="1" applyAlignment="1">
      <alignment vertical="center"/>
    </xf>
    <xf numFmtId="0" fontId="11" fillId="0" borderId="8" xfId="0" applyFont="1" applyBorder="1" applyAlignment="1">
      <alignment vertical="center"/>
    </xf>
    <xf numFmtId="0" fontId="11" fillId="0" borderId="50" xfId="0" applyFont="1" applyBorder="1" applyAlignment="1">
      <alignment vertical="center"/>
    </xf>
    <xf numFmtId="0" fontId="11" fillId="0" borderId="16" xfId="0" applyFont="1" applyBorder="1" applyAlignment="1">
      <alignment vertical="center"/>
    </xf>
    <xf numFmtId="0" fontId="11" fillId="0" borderId="44" xfId="0" applyFont="1" applyBorder="1" applyAlignment="1">
      <alignment vertical="center"/>
    </xf>
    <xf numFmtId="0" fontId="11" fillId="0" borderId="61" xfId="0" applyFont="1" applyBorder="1" applyAlignment="1">
      <alignment vertical="center"/>
    </xf>
    <xf numFmtId="0" fontId="11" fillId="0" borderId="49" xfId="0" applyFont="1" applyBorder="1" applyAlignment="1">
      <alignment vertical="center"/>
    </xf>
    <xf numFmtId="0" fontId="11" fillId="0" borderId="67" xfId="0" applyFont="1" applyBorder="1" applyAlignment="1">
      <alignment vertical="center"/>
    </xf>
    <xf numFmtId="176" fontId="11" fillId="0" borderId="53" xfId="0" applyNumberFormat="1" applyFont="1" applyBorder="1" applyAlignment="1">
      <alignment vertical="center"/>
    </xf>
    <xf numFmtId="0" fontId="11" fillId="0" borderId="55" xfId="0" applyFont="1" applyBorder="1" applyAlignment="1">
      <alignment vertical="center"/>
    </xf>
    <xf numFmtId="0" fontId="11" fillId="0" borderId="57" xfId="0" applyFont="1" applyBorder="1" applyAlignment="1">
      <alignment vertical="center"/>
    </xf>
    <xf numFmtId="0" fontId="11" fillId="0" borderId="47" xfId="0" applyFont="1" applyBorder="1" applyAlignment="1">
      <alignment vertical="center"/>
    </xf>
    <xf numFmtId="0" fontId="11" fillId="0" borderId="65" xfId="0" applyFont="1" applyBorder="1" applyAlignment="1">
      <alignment vertical="center"/>
    </xf>
    <xf numFmtId="0" fontId="8" fillId="0" borderId="75" xfId="0" applyFont="1" applyBorder="1" applyAlignment="1">
      <alignment horizontal="center"/>
    </xf>
    <xf numFmtId="0" fontId="0" fillId="0" borderId="78" xfId="0" applyBorder="1" applyAlignment="1">
      <alignment horizontal="center" vertical="center"/>
    </xf>
    <xf numFmtId="177" fontId="0" fillId="0" borderId="78" xfId="0" applyNumberFormat="1" applyBorder="1"/>
    <xf numFmtId="187" fontId="2" fillId="0" borderId="0" xfId="1" applyNumberFormat="1" applyFont="1" applyFill="1" applyBorder="1"/>
    <xf numFmtId="187" fontId="2" fillId="0" borderId="4" xfId="1" applyNumberFormat="1" applyFont="1" applyFill="1" applyBorder="1"/>
    <xf numFmtId="188" fontId="2" fillId="0" borderId="26" xfId="1" applyNumberFormat="1" applyFont="1" applyFill="1" applyBorder="1"/>
    <xf numFmtId="188" fontId="2" fillId="0" borderId="30" xfId="1" applyNumberFormat="1" applyFont="1" applyFill="1" applyBorder="1"/>
    <xf numFmtId="188" fontId="2" fillId="0" borderId="22" xfId="1" applyNumberFormat="1" applyFont="1" applyFill="1" applyBorder="1"/>
    <xf numFmtId="187" fontId="2" fillId="0" borderId="12" xfId="1" applyNumberFormat="1" applyFont="1" applyFill="1" applyBorder="1"/>
    <xf numFmtId="187" fontId="2" fillId="0" borderId="20" xfId="1" applyNumberFormat="1" applyFont="1" applyFill="1" applyBorder="1"/>
    <xf numFmtId="187" fontId="2" fillId="0" borderId="28" xfId="1" applyNumberFormat="1" applyFont="1" applyFill="1" applyBorder="1" applyAlignment="1">
      <alignment horizontal="right"/>
    </xf>
    <xf numFmtId="188" fontId="2" fillId="0" borderId="22" xfId="1" applyNumberFormat="1" applyFont="1" applyFill="1" applyBorder="1" applyAlignment="1">
      <alignment horizontal="right"/>
    </xf>
    <xf numFmtId="187" fontId="2" fillId="0" borderId="31" xfId="1" applyNumberFormat="1" applyFont="1" applyFill="1" applyBorder="1" applyAlignment="1">
      <alignment horizontal="right"/>
    </xf>
    <xf numFmtId="38" fontId="2" fillId="0" borderId="4" xfId="1" applyFont="1" applyFill="1" applyBorder="1"/>
    <xf numFmtId="177" fontId="2" fillId="0" borderId="26" xfId="1" applyNumberFormat="1" applyFont="1" applyFill="1" applyBorder="1"/>
    <xf numFmtId="177" fontId="2" fillId="0" borderId="30" xfId="1" applyNumberFormat="1" applyFont="1" applyFill="1" applyBorder="1"/>
    <xf numFmtId="177" fontId="2" fillId="0" borderId="22" xfId="1" applyNumberFormat="1" applyFont="1" applyFill="1" applyBorder="1"/>
    <xf numFmtId="38" fontId="2" fillId="0" borderId="28" xfId="1" applyFont="1" applyFill="1" applyBorder="1"/>
    <xf numFmtId="38" fontId="2" fillId="0" borderId="31" xfId="1" applyFont="1" applyFill="1" applyBorder="1"/>
    <xf numFmtId="38" fontId="2" fillId="0" borderId="12" xfId="1" applyFont="1" applyFill="1" applyBorder="1"/>
    <xf numFmtId="38" fontId="2" fillId="0" borderId="20" xfId="1" applyFont="1" applyFill="1" applyBorder="1"/>
    <xf numFmtId="177" fontId="2" fillId="0" borderId="26" xfId="1" applyNumberFormat="1" applyFont="1" applyFill="1" applyBorder="1" applyAlignment="1">
      <alignment horizontal="right"/>
    </xf>
    <xf numFmtId="179" fontId="57" fillId="0" borderId="0" xfId="1" applyNumberFormat="1" applyFont="1" applyFill="1" applyBorder="1" applyAlignment="1"/>
    <xf numFmtId="179" fontId="57" fillId="0" borderId="12" xfId="1" applyNumberFormat="1" applyFont="1" applyFill="1" applyBorder="1" applyAlignment="1"/>
    <xf numFmtId="179" fontId="57" fillId="0" borderId="0" xfId="1" applyNumberFormat="1" applyFont="1" applyFill="1" applyBorder="1"/>
    <xf numFmtId="181" fontId="57" fillId="0" borderId="4" xfId="1" applyNumberFormat="1" applyFont="1" applyFill="1" applyBorder="1"/>
    <xf numFmtId="180" fontId="57" fillId="0" borderId="12" xfId="1" applyNumberFormat="1" applyFont="1" applyFill="1" applyBorder="1"/>
    <xf numFmtId="176" fontId="57" fillId="0" borderId="12" xfId="0" applyNumberFormat="1" applyFont="1" applyBorder="1"/>
    <xf numFmtId="0" fontId="57" fillId="0" borderId="4" xfId="0" applyFont="1" applyBorder="1"/>
    <xf numFmtId="38" fontId="57" fillId="0" borderId="12" xfId="1" applyFont="1" applyFill="1" applyBorder="1"/>
    <xf numFmtId="38" fontId="57" fillId="0" borderId="0" xfId="1" applyFont="1" applyFill="1" applyBorder="1"/>
    <xf numFmtId="38" fontId="57" fillId="0" borderId="4" xfId="1" applyFont="1" applyFill="1" applyBorder="1"/>
    <xf numFmtId="38" fontId="57" fillId="0" borderId="26" xfId="1" applyFont="1" applyFill="1" applyBorder="1"/>
    <xf numFmtId="38" fontId="57" fillId="0" borderId="5" xfId="1" applyFont="1" applyFill="1" applyBorder="1"/>
    <xf numFmtId="176" fontId="57" fillId="0" borderId="4" xfId="0" applyNumberFormat="1" applyFont="1" applyBorder="1"/>
    <xf numFmtId="179" fontId="57" fillId="0" borderId="20" xfId="1" applyNumberFormat="1" applyFont="1" applyFill="1" applyBorder="1" applyAlignment="1"/>
    <xf numFmtId="180" fontId="57" fillId="0" borderId="20" xfId="1" applyNumberFormat="1" applyFont="1" applyFill="1" applyBorder="1"/>
    <xf numFmtId="176" fontId="57" fillId="0" borderId="20" xfId="0" applyNumberFormat="1" applyFont="1" applyBorder="1"/>
    <xf numFmtId="38" fontId="57" fillId="0" borderId="20" xfId="1" applyFont="1" applyFill="1" applyBorder="1"/>
    <xf numFmtId="38" fontId="57" fillId="0" borderId="8" xfId="1" applyFont="1" applyFill="1" applyBorder="1"/>
    <xf numFmtId="179" fontId="57" fillId="0" borderId="4" xfId="1" applyNumberFormat="1" applyFont="1" applyFill="1" applyBorder="1" applyAlignment="1"/>
    <xf numFmtId="38" fontId="57" fillId="0" borderId="28" xfId="1" applyFont="1" applyFill="1" applyBorder="1" applyAlignment="1">
      <alignment horizontal="right"/>
    </xf>
    <xf numFmtId="38" fontId="57" fillId="0" borderId="26" xfId="1" applyFont="1" applyFill="1" applyBorder="1" applyAlignment="1">
      <alignment horizontal="right"/>
    </xf>
    <xf numFmtId="0" fontId="57" fillId="0" borderId="4" xfId="0" applyFont="1" applyBorder="1" applyAlignment="1">
      <alignment horizontal="right"/>
    </xf>
    <xf numFmtId="38" fontId="2" fillId="0" borderId="76" xfId="1" applyFont="1" applyFill="1" applyBorder="1"/>
    <xf numFmtId="177" fontId="2" fillId="0" borderId="77" xfId="1" applyNumberFormat="1" applyFont="1" applyFill="1" applyBorder="1"/>
    <xf numFmtId="177" fontId="2" fillId="0" borderId="74" xfId="1" applyNumberFormat="1" applyFont="1" applyFill="1" applyBorder="1"/>
    <xf numFmtId="177" fontId="2" fillId="0" borderId="75" xfId="1" applyNumberFormat="1" applyFont="1" applyFill="1" applyBorder="1"/>
    <xf numFmtId="38" fontId="2" fillId="0" borderId="78" xfId="1" applyFont="1" applyFill="1" applyBorder="1"/>
    <xf numFmtId="179" fontId="2" fillId="0" borderId="4" xfId="1" applyNumberFormat="1" applyFont="1" applyFill="1" applyBorder="1" applyAlignment="1"/>
    <xf numFmtId="179" fontId="2" fillId="0" borderId="12" xfId="1" applyNumberFormat="1" applyFont="1" applyFill="1" applyBorder="1" applyAlignment="1"/>
    <xf numFmtId="179" fontId="2" fillId="0" borderId="0" xfId="1" applyNumberFormat="1" applyFont="1" applyFill="1" applyBorder="1" applyAlignment="1"/>
    <xf numFmtId="179" fontId="2" fillId="0" borderId="0" xfId="1" applyNumberFormat="1" applyFont="1" applyFill="1" applyBorder="1"/>
    <xf numFmtId="181" fontId="2" fillId="0" borderId="4" xfId="1" applyNumberFormat="1" applyFont="1" applyFill="1" applyBorder="1"/>
    <xf numFmtId="180" fontId="2" fillId="0" borderId="12" xfId="1" applyNumberFormat="1" applyFont="1" applyFill="1" applyBorder="1"/>
    <xf numFmtId="176" fontId="2" fillId="0" borderId="12" xfId="1" applyNumberFormat="1" applyFont="1" applyFill="1" applyBorder="1"/>
    <xf numFmtId="176" fontId="2" fillId="0" borderId="12" xfId="0" applyNumberFormat="1" applyFont="1" applyBorder="1"/>
    <xf numFmtId="176" fontId="2" fillId="0" borderId="4" xfId="0" applyNumberFormat="1" applyFont="1" applyBorder="1"/>
    <xf numFmtId="38" fontId="2" fillId="0" borderId="26" xfId="1" applyFont="1" applyFill="1" applyBorder="1"/>
    <xf numFmtId="38" fontId="2" fillId="0" borderId="5" xfId="1" applyFont="1" applyFill="1" applyBorder="1"/>
    <xf numFmtId="0" fontId="2" fillId="0" borderId="12" xfId="1" applyNumberFormat="1" applyFont="1" applyFill="1" applyBorder="1" applyAlignment="1"/>
    <xf numFmtId="0" fontId="2" fillId="0" borderId="12" xfId="1" applyNumberFormat="1" applyFont="1" applyFill="1" applyBorder="1"/>
    <xf numFmtId="179" fontId="2" fillId="0" borderId="20" xfId="1" applyNumberFormat="1" applyFont="1" applyFill="1" applyBorder="1" applyAlignment="1"/>
    <xf numFmtId="180" fontId="2" fillId="0" borderId="20" xfId="1" applyNumberFormat="1" applyFont="1" applyFill="1" applyBorder="1"/>
    <xf numFmtId="0" fontId="2" fillId="0" borderId="20" xfId="1" applyNumberFormat="1" applyFont="1" applyFill="1" applyBorder="1" applyAlignment="1"/>
    <xf numFmtId="176" fontId="2" fillId="0" borderId="20" xfId="1" applyNumberFormat="1" applyFont="1" applyFill="1" applyBorder="1"/>
    <xf numFmtId="176" fontId="2" fillId="0" borderId="20" xfId="0" applyNumberFormat="1" applyFont="1" applyBorder="1"/>
    <xf numFmtId="38" fontId="2" fillId="0" borderId="8" xfId="1" applyFont="1" applyFill="1" applyBorder="1"/>
    <xf numFmtId="0" fontId="2" fillId="0" borderId="20" xfId="1" applyNumberFormat="1" applyFont="1" applyFill="1" applyBorder="1"/>
    <xf numFmtId="38" fontId="2" fillId="0" borderId="26" xfId="1" applyFont="1" applyFill="1" applyBorder="1" applyAlignment="1">
      <alignment horizontal="right"/>
    </xf>
    <xf numFmtId="176" fontId="2" fillId="0" borderId="12" xfId="1" applyNumberFormat="1" applyFont="1" applyFill="1" applyBorder="1" applyAlignment="1"/>
    <xf numFmtId="176" fontId="2" fillId="0" borderId="20" xfId="1" applyNumberFormat="1" applyFont="1" applyFill="1" applyBorder="1" applyAlignment="1"/>
    <xf numFmtId="179" fontId="2" fillId="0" borderId="4" xfId="1" applyNumberFormat="1" applyFont="1" applyFill="1" applyBorder="1"/>
    <xf numFmtId="179" fontId="2" fillId="0" borderId="12" xfId="1" applyNumberFormat="1" applyFont="1" applyFill="1" applyBorder="1"/>
    <xf numFmtId="179" fontId="2" fillId="0" borderId="0" xfId="1" applyNumberFormat="1" applyFont="1" applyFill="1"/>
    <xf numFmtId="179" fontId="2" fillId="0" borderId="20" xfId="1" applyNumberFormat="1" applyFont="1" applyFill="1" applyBorder="1"/>
    <xf numFmtId="38" fontId="2" fillId="0" borderId="4" xfId="1" applyFont="1" applyFill="1" applyBorder="1" applyAlignment="1">
      <alignment horizontal="right"/>
    </xf>
    <xf numFmtId="38" fontId="2" fillId="0" borderId="28" xfId="1" applyFont="1" applyFill="1" applyBorder="1" applyAlignment="1">
      <alignment horizontal="right"/>
    </xf>
    <xf numFmtId="0" fontId="2" fillId="0" borderId="12" xfId="1" applyNumberFormat="1" applyFont="1" applyFill="1" applyBorder="1" applyAlignment="1">
      <alignment horizontal="right"/>
    </xf>
    <xf numFmtId="0" fontId="2" fillId="0" borderId="20" xfId="1" applyNumberFormat="1" applyFont="1" applyFill="1" applyBorder="1" applyAlignment="1">
      <alignment horizontal="right"/>
    </xf>
    <xf numFmtId="176" fontId="2" fillId="0" borderId="12" xfId="1" applyNumberFormat="1" applyFont="1" applyFill="1" applyBorder="1" applyAlignment="1">
      <alignment horizontal="right"/>
    </xf>
    <xf numFmtId="38" fontId="11" fillId="0" borderId="53" xfId="1" applyFont="1" applyFill="1" applyBorder="1" applyAlignment="1">
      <alignment vertical="center"/>
    </xf>
    <xf numFmtId="0" fontId="11" fillId="0" borderId="80" xfId="0" applyFont="1" applyBorder="1" applyAlignment="1">
      <alignment vertical="center"/>
    </xf>
    <xf numFmtId="38" fontId="18" fillId="0" borderId="0" xfId="1" applyFont="1" applyFill="1" applyBorder="1"/>
    <xf numFmtId="3" fontId="18" fillId="0" borderId="4" xfId="1" applyNumberFormat="1" applyFont="1" applyFill="1" applyBorder="1" applyAlignment="1"/>
    <xf numFmtId="177" fontId="18" fillId="0" borderId="22" xfId="1" applyNumberFormat="1" applyFont="1" applyFill="1" applyBorder="1"/>
    <xf numFmtId="38" fontId="18" fillId="0" borderId="1" xfId="1" applyFont="1" applyFill="1" applyBorder="1"/>
    <xf numFmtId="38" fontId="18" fillId="0" borderId="4" xfId="1" applyFont="1" applyFill="1" applyBorder="1"/>
    <xf numFmtId="3" fontId="18" fillId="0" borderId="4" xfId="1" applyNumberFormat="1" applyFont="1" applyFill="1" applyBorder="1"/>
    <xf numFmtId="3" fontId="18" fillId="0" borderId="4" xfId="1" applyNumberFormat="1" applyFont="1" applyFill="1" applyBorder="1" applyAlignment="1">
      <alignment shrinkToFit="1"/>
    </xf>
    <xf numFmtId="38" fontId="18" fillId="0" borderId="4" xfId="1" applyFont="1" applyFill="1" applyBorder="1" applyAlignment="1">
      <alignment horizontal="right"/>
    </xf>
    <xf numFmtId="177" fontId="18" fillId="0" borderId="22" xfId="1" applyNumberFormat="1" applyFont="1" applyFill="1" applyBorder="1" applyAlignment="1">
      <alignment horizontal="right"/>
    </xf>
    <xf numFmtId="38" fontId="18" fillId="0" borderId="7" xfId="1" applyFont="1" applyFill="1" applyBorder="1"/>
    <xf numFmtId="3" fontId="18" fillId="0" borderId="6" xfId="1" applyNumberFormat="1" applyFont="1" applyFill="1" applyBorder="1"/>
    <xf numFmtId="177" fontId="18" fillId="0" borderId="23" xfId="1" applyNumberFormat="1" applyFont="1" applyFill="1" applyBorder="1"/>
    <xf numFmtId="38" fontId="18" fillId="0" borderId="6" xfId="1" applyFont="1" applyFill="1" applyBorder="1"/>
    <xf numFmtId="38" fontId="18" fillId="0" borderId="28" xfId="1" applyFont="1" applyFill="1" applyBorder="1"/>
    <xf numFmtId="38" fontId="18" fillId="0" borderId="12" xfId="1" applyFont="1" applyFill="1" applyBorder="1"/>
    <xf numFmtId="38" fontId="18" fillId="0" borderId="0" xfId="1" applyFont="1" applyFill="1" applyBorder="1" applyAlignment="1">
      <alignment horizontal="right"/>
    </xf>
    <xf numFmtId="38" fontId="18" fillId="0" borderId="4" xfId="1" applyFont="1" applyFill="1" applyBorder="1" applyAlignment="1">
      <alignment shrinkToFit="1"/>
    </xf>
    <xf numFmtId="38" fontId="18" fillId="0" borderId="7" xfId="1" applyFont="1" applyFill="1" applyBorder="1" applyAlignment="1">
      <alignment horizontal="right"/>
    </xf>
    <xf numFmtId="177" fontId="18" fillId="0" borderId="21" xfId="1" applyNumberFormat="1" applyFont="1" applyFill="1" applyBorder="1"/>
    <xf numFmtId="38" fontId="18" fillId="0" borderId="27" xfId="1" applyFont="1" applyFill="1" applyBorder="1"/>
    <xf numFmtId="38" fontId="18" fillId="0" borderId="12" xfId="1" applyFont="1" applyFill="1" applyBorder="1" applyAlignment="1">
      <alignment horizontal="right"/>
    </xf>
    <xf numFmtId="38" fontId="18" fillId="0" borderId="6" xfId="1" applyFont="1" applyFill="1" applyBorder="1" applyAlignment="1">
      <alignment horizontal="right"/>
    </xf>
    <xf numFmtId="0" fontId="11" fillId="0" borderId="83" xfId="0" applyFont="1" applyBorder="1" applyAlignment="1">
      <alignment vertical="center"/>
    </xf>
    <xf numFmtId="38" fontId="11" fillId="0" borderId="53" xfId="1" applyFont="1" applyBorder="1" applyAlignment="1">
      <alignment vertical="center"/>
    </xf>
    <xf numFmtId="38" fontId="11" fillId="0" borderId="58" xfId="1" applyFont="1" applyFill="1" applyBorder="1" applyAlignment="1">
      <alignment vertical="center"/>
    </xf>
    <xf numFmtId="0" fontId="11" fillId="0" borderId="3" xfId="0" applyFont="1" applyBorder="1" applyAlignment="1">
      <alignment vertical="center"/>
    </xf>
    <xf numFmtId="38" fontId="11" fillId="0" borderId="20" xfId="1" applyFont="1" applyFill="1" applyBorder="1" applyAlignment="1">
      <alignment horizontal="right" vertical="center"/>
    </xf>
    <xf numFmtId="38" fontId="11" fillId="0" borderId="60" xfId="1" applyFont="1" applyFill="1" applyBorder="1" applyAlignment="1">
      <alignment horizontal="right" vertical="center"/>
    </xf>
    <xf numFmtId="38" fontId="11" fillId="0" borderId="66" xfId="1" applyFont="1" applyFill="1" applyBorder="1" applyAlignment="1">
      <alignment horizontal="right" vertical="center"/>
    </xf>
    <xf numFmtId="38" fontId="58" fillId="0" borderId="66" xfId="1" applyFont="1" applyFill="1" applyBorder="1" applyAlignment="1">
      <alignment horizontal="right" vertical="center"/>
    </xf>
    <xf numFmtId="0" fontId="11" fillId="0" borderId="77" xfId="0" applyFont="1" applyBorder="1" applyAlignment="1">
      <alignment vertical="center"/>
    </xf>
    <xf numFmtId="38" fontId="57" fillId="0" borderId="20" xfId="1" applyFont="1" applyFill="1" applyBorder="1" applyAlignment="1">
      <alignment wrapText="1"/>
    </xf>
    <xf numFmtId="187" fontId="2" fillId="0" borderId="78" xfId="1" applyNumberFormat="1" applyFont="1" applyFill="1" applyBorder="1"/>
    <xf numFmtId="187" fontId="2" fillId="0" borderId="76" xfId="1" applyNumberFormat="1" applyFont="1" applyFill="1" applyBorder="1"/>
    <xf numFmtId="188" fontId="2" fillId="0" borderId="75" xfId="1" applyNumberFormat="1" applyFont="1" applyFill="1" applyBorder="1"/>
    <xf numFmtId="188" fontId="2" fillId="0" borderId="74" xfId="1" applyNumberFormat="1" applyFont="1" applyFill="1" applyBorder="1"/>
    <xf numFmtId="188" fontId="2" fillId="0" borderId="75" xfId="1" applyNumberFormat="1" applyFont="1" applyFill="1" applyBorder="1" applyAlignment="1">
      <alignment horizontal="right"/>
    </xf>
    <xf numFmtId="179" fontId="57" fillId="0" borderId="78" xfId="1" applyNumberFormat="1" applyFont="1" applyFill="1" applyBorder="1" applyAlignment="1"/>
    <xf numFmtId="179" fontId="57" fillId="0" borderId="78" xfId="1" applyNumberFormat="1" applyFont="1" applyFill="1" applyBorder="1"/>
    <xf numFmtId="181" fontId="57" fillId="0" borderId="76" xfId="1" applyNumberFormat="1" applyFont="1" applyFill="1" applyBorder="1"/>
    <xf numFmtId="176" fontId="57" fillId="0" borderId="76" xfId="0" applyNumberFormat="1" applyFont="1" applyBorder="1"/>
    <xf numFmtId="38" fontId="57" fillId="0" borderId="78" xfId="1" applyFont="1" applyFill="1" applyBorder="1"/>
    <xf numFmtId="38" fontId="57" fillId="0" borderId="76" xfId="1" applyFont="1" applyFill="1" applyBorder="1"/>
    <xf numFmtId="38" fontId="57" fillId="0" borderId="77" xfId="1" applyFont="1" applyFill="1" applyBorder="1"/>
    <xf numFmtId="179" fontId="57" fillId="0" borderId="76" xfId="1" applyNumberFormat="1" applyFont="1" applyFill="1" applyBorder="1" applyAlignment="1"/>
    <xf numFmtId="0" fontId="57" fillId="0" borderId="76" xfId="0" applyFont="1" applyBorder="1"/>
    <xf numFmtId="38" fontId="57" fillId="0" borderId="77" xfId="1" applyFont="1" applyFill="1" applyBorder="1" applyAlignment="1">
      <alignment horizontal="right"/>
    </xf>
    <xf numFmtId="38" fontId="57" fillId="0" borderId="12" xfId="1" applyFont="1" applyFill="1" applyBorder="1" applyAlignment="1">
      <alignment wrapText="1"/>
    </xf>
    <xf numFmtId="179" fontId="2" fillId="0" borderId="76" xfId="1" applyNumberFormat="1" applyFont="1" applyFill="1" applyBorder="1" applyAlignment="1"/>
    <xf numFmtId="179" fontId="2" fillId="0" borderId="78" xfId="1" applyNumberFormat="1" applyFont="1" applyFill="1" applyBorder="1" applyAlignment="1"/>
    <xf numFmtId="179" fontId="2" fillId="0" borderId="78" xfId="1" applyNumberFormat="1" applyFont="1" applyFill="1" applyBorder="1"/>
    <xf numFmtId="181" fontId="2" fillId="0" borderId="76" xfId="1" applyNumberFormat="1" applyFont="1" applyFill="1" applyBorder="1"/>
    <xf numFmtId="176" fontId="2" fillId="0" borderId="76" xfId="0" applyNumberFormat="1" applyFont="1" applyBorder="1"/>
    <xf numFmtId="38" fontId="2" fillId="0" borderId="77" xfId="1" applyFont="1" applyFill="1" applyBorder="1"/>
    <xf numFmtId="38" fontId="2" fillId="0" borderId="77" xfId="1" applyFont="1" applyFill="1" applyBorder="1" applyAlignment="1">
      <alignment horizontal="right"/>
    </xf>
    <xf numFmtId="179" fontId="2" fillId="0" borderId="76" xfId="1" applyNumberFormat="1" applyFont="1" applyFill="1" applyBorder="1"/>
    <xf numFmtId="38" fontId="2" fillId="0" borderId="76" xfId="1" applyFont="1" applyFill="1" applyBorder="1" applyAlignment="1">
      <alignment horizontal="right"/>
    </xf>
    <xf numFmtId="0" fontId="11" fillId="0" borderId="79" xfId="0" applyFont="1" applyBorder="1" applyAlignment="1">
      <alignment vertical="center"/>
    </xf>
    <xf numFmtId="0" fontId="11" fillId="0" borderId="81" xfId="0" applyFont="1" applyBorder="1" applyAlignment="1">
      <alignment vertical="center"/>
    </xf>
    <xf numFmtId="0" fontId="11" fillId="0" borderId="51" xfId="0" applyFont="1" applyBorder="1" applyAlignment="1">
      <alignment vertical="center"/>
    </xf>
    <xf numFmtId="0" fontId="11" fillId="0" borderId="84" xfId="0" applyFont="1" applyBorder="1" applyAlignment="1">
      <alignment vertical="center"/>
    </xf>
    <xf numFmtId="0" fontId="11" fillId="0" borderId="64" xfId="0" applyFont="1" applyBorder="1" applyAlignment="1">
      <alignment vertical="center"/>
    </xf>
    <xf numFmtId="0" fontId="11" fillId="0" borderId="82" xfId="0" applyFont="1" applyBorder="1" applyAlignment="1">
      <alignment vertical="center"/>
    </xf>
    <xf numFmtId="0" fontId="11" fillId="0" borderId="19" xfId="0" applyFont="1" applyBorder="1" applyAlignment="1">
      <alignment vertical="center"/>
    </xf>
    <xf numFmtId="0" fontId="11" fillId="0" borderId="21" xfId="0" applyFont="1" applyBorder="1" applyAlignment="1">
      <alignment vertical="center"/>
    </xf>
    <xf numFmtId="38" fontId="11" fillId="0" borderId="1" xfId="1" applyFont="1" applyFill="1" applyBorder="1" applyAlignment="1">
      <alignment vertical="center"/>
    </xf>
    <xf numFmtId="38" fontId="11" fillId="0" borderId="24" xfId="1" applyFont="1" applyFill="1" applyBorder="1" applyAlignment="1">
      <alignment vertical="center"/>
    </xf>
    <xf numFmtId="38" fontId="11" fillId="0" borderId="50" xfId="1" applyFont="1" applyFill="1" applyBorder="1" applyAlignment="1">
      <alignment vertical="center"/>
    </xf>
    <xf numFmtId="38" fontId="11" fillId="0" borderId="52" xfId="0" applyNumberFormat="1" applyFont="1" applyBorder="1" applyAlignment="1">
      <alignment vertical="center"/>
    </xf>
    <xf numFmtId="0" fontId="11" fillId="0" borderId="63" xfId="0" applyFont="1" applyBorder="1" applyAlignment="1">
      <alignment vertical="center"/>
    </xf>
    <xf numFmtId="38" fontId="11" fillId="0" borderId="44" xfId="1" applyFont="1" applyFill="1" applyBorder="1" applyAlignment="1">
      <alignment vertical="center"/>
    </xf>
    <xf numFmtId="176" fontId="0" fillId="0" borderId="12" xfId="1" applyNumberFormat="1" applyFont="1" applyFill="1" applyBorder="1" applyAlignment="1">
      <alignment horizontal="right"/>
    </xf>
    <xf numFmtId="176" fontId="0" fillId="0" borderId="20" xfId="1" applyNumberFormat="1" applyFont="1" applyFill="1" applyBorder="1" applyAlignment="1">
      <alignment horizontal="right"/>
    </xf>
    <xf numFmtId="38" fontId="11" fillId="0" borderId="47" xfId="1" applyFont="1" applyFill="1" applyBorder="1" applyAlignment="1">
      <alignment vertical="center"/>
    </xf>
    <xf numFmtId="0" fontId="21" fillId="0" borderId="0" xfId="0" applyFont="1"/>
    <xf numFmtId="0" fontId="11" fillId="0" borderId="0" xfId="0" applyFont="1" applyAlignment="1">
      <alignment vertical="center"/>
    </xf>
    <xf numFmtId="0" fontId="11" fillId="0" borderId="0" xfId="4" applyFont="1"/>
    <xf numFmtId="189" fontId="57" fillId="0" borderId="4" xfId="1" applyNumberFormat="1" applyFont="1" applyFill="1" applyBorder="1"/>
    <xf numFmtId="0" fontId="46" fillId="0" borderId="49" xfId="0" applyFont="1" applyBorder="1" applyAlignment="1">
      <alignment horizontal="left" vertical="center" shrinkToFit="1"/>
    </xf>
    <xf numFmtId="0" fontId="4" fillId="0" borderId="0" xfId="0" applyFont="1"/>
    <xf numFmtId="0" fontId="11" fillId="0" borderId="10" xfId="0" applyFont="1" applyBorder="1"/>
    <xf numFmtId="0" fontId="46" fillId="0" borderId="10" xfId="0" applyFont="1" applyBorder="1" applyAlignment="1">
      <alignment horizontal="left" vertical="center" shrinkToFit="1"/>
    </xf>
    <xf numFmtId="0" fontId="47" fillId="0" borderId="0" xfId="0" quotePrefix="1" applyFont="1" applyAlignment="1">
      <alignment horizontal="center" vertical="center"/>
    </xf>
    <xf numFmtId="58" fontId="47" fillId="0" borderId="0" xfId="0" applyNumberFormat="1" applyFont="1" applyAlignment="1">
      <alignment horizontal="center"/>
    </xf>
    <xf numFmtId="0" fontId="47" fillId="0" borderId="0" xfId="0" applyFont="1" applyAlignment="1">
      <alignment horizontal="center"/>
    </xf>
    <xf numFmtId="0" fontId="48" fillId="0" borderId="0" xfId="0" applyFont="1" applyAlignment="1">
      <alignment horizontal="center" vertical="center"/>
    </xf>
    <xf numFmtId="0" fontId="5" fillId="0" borderId="0" xfId="0" applyFont="1" applyAlignment="1">
      <alignment horizontal="center"/>
    </xf>
    <xf numFmtId="0" fontId="18" fillId="0" borderId="9" xfId="0" applyFont="1" applyBorder="1" applyAlignment="1">
      <alignment horizontal="distributed" vertical="center" justifyLastLine="1"/>
    </xf>
    <xf numFmtId="0" fontId="18" fillId="0" borderId="12" xfId="0" applyFont="1" applyBorder="1" applyAlignment="1">
      <alignment horizontal="distributed" vertical="center" justifyLastLine="1"/>
    </xf>
    <xf numFmtId="0" fontId="18" fillId="0" borderId="20" xfId="0" applyFont="1" applyBorder="1" applyAlignment="1">
      <alignment horizontal="distributed" vertical="center" justifyLastLine="1"/>
    </xf>
    <xf numFmtId="0" fontId="18" fillId="0" borderId="1" xfId="0" applyFont="1" applyBorder="1" applyAlignment="1">
      <alignment vertical="center" shrinkToFit="1"/>
    </xf>
    <xf numFmtId="0" fontId="18" fillId="0" borderId="3" xfId="0" applyFont="1" applyBorder="1" applyAlignment="1">
      <alignment vertical="center" shrinkToFit="1"/>
    </xf>
    <xf numFmtId="41" fontId="55" fillId="0" borderId="68" xfId="1" applyNumberFormat="1" applyFont="1" applyFill="1" applyBorder="1" applyAlignment="1">
      <alignment horizontal="center"/>
    </xf>
    <xf numFmtId="41" fontId="55" fillId="0" borderId="70" xfId="1" applyNumberFormat="1" applyFont="1" applyFill="1" applyBorder="1" applyAlignment="1">
      <alignment horizontal="center"/>
    </xf>
    <xf numFmtId="41" fontId="55" fillId="0" borderId="72" xfId="1" applyNumberFormat="1" applyFont="1" applyFill="1" applyBorder="1" applyAlignment="1">
      <alignment horizontal="center"/>
    </xf>
    <xf numFmtId="185" fontId="56" fillId="0" borderId="69" xfId="1" applyNumberFormat="1" applyFont="1" applyFill="1" applyBorder="1" applyAlignment="1">
      <alignment horizontal="center"/>
    </xf>
    <xf numFmtId="185" fontId="56" fillId="0" borderId="71" xfId="1" applyNumberFormat="1" applyFont="1" applyFill="1" applyBorder="1" applyAlignment="1">
      <alignment horizontal="center"/>
    </xf>
    <xf numFmtId="185" fontId="56" fillId="0" borderId="73" xfId="1" applyNumberFormat="1" applyFont="1" applyFill="1" applyBorder="1" applyAlignment="1">
      <alignment horizontal="center"/>
    </xf>
    <xf numFmtId="177" fontId="55" fillId="0" borderId="69" xfId="1" applyNumberFormat="1" applyFont="1" applyFill="1" applyBorder="1" applyAlignment="1">
      <alignment horizontal="center"/>
    </xf>
    <xf numFmtId="177" fontId="55" fillId="0" borderId="71" xfId="1" applyNumberFormat="1" applyFont="1" applyFill="1" applyBorder="1" applyAlignment="1">
      <alignment horizontal="center"/>
    </xf>
    <xf numFmtId="177" fontId="55" fillId="0" borderId="73" xfId="1" applyNumberFormat="1" applyFont="1" applyFill="1" applyBorder="1" applyAlignment="1">
      <alignment horizontal="center"/>
    </xf>
    <xf numFmtId="0" fontId="8" fillId="0" borderId="1" xfId="0" applyFont="1" applyBorder="1" applyAlignment="1">
      <alignment horizontal="center" vertical="center"/>
    </xf>
    <xf numFmtId="0" fontId="10" fillId="0" borderId="4" xfId="0" applyFont="1" applyBorder="1" applyAlignment="1">
      <alignment horizontal="center" vertical="center"/>
    </xf>
    <xf numFmtId="0" fontId="10" fillId="0" borderId="31" xfId="0" applyFont="1" applyBorder="1" applyAlignment="1">
      <alignment horizontal="center" vertical="center"/>
    </xf>
    <xf numFmtId="0" fontId="8" fillId="0" borderId="4" xfId="0" applyFont="1" applyBorder="1" applyAlignment="1">
      <alignment horizontal="center" vertical="center"/>
    </xf>
    <xf numFmtId="0" fontId="8" fillId="0" borderId="31" xfId="0" applyFont="1" applyBorder="1" applyAlignment="1">
      <alignment horizontal="center" vertical="center"/>
    </xf>
    <xf numFmtId="0" fontId="10" fillId="0" borderId="21" xfId="0" applyFont="1" applyBorder="1" applyAlignment="1">
      <alignment horizontal="distributed" vertical="center" justifyLastLine="1"/>
    </xf>
    <xf numFmtId="0" fontId="10" fillId="0" borderId="22" xfId="0" applyFont="1" applyBorder="1" applyAlignment="1">
      <alignment horizontal="distributed" vertical="center" justifyLastLine="1"/>
    </xf>
    <xf numFmtId="0" fontId="10" fillId="0" borderId="23" xfId="0" applyFont="1" applyBorder="1" applyAlignment="1">
      <alignment horizontal="distributed" vertical="center" justifyLastLine="1"/>
    </xf>
    <xf numFmtId="0" fontId="8" fillId="0" borderId="27" xfId="0" applyFont="1" applyBorder="1" applyAlignment="1">
      <alignment horizontal="center" vertical="center"/>
    </xf>
    <xf numFmtId="0" fontId="10" fillId="0" borderId="28" xfId="0" applyFont="1" applyBorder="1" applyAlignment="1">
      <alignment horizontal="center" vertical="center"/>
    </xf>
    <xf numFmtId="0" fontId="10" fillId="0" borderId="1" xfId="0" applyFont="1" applyBorder="1" applyAlignment="1">
      <alignment horizontal="distributed" vertical="center" justifyLastLine="1"/>
    </xf>
    <xf numFmtId="0" fontId="0" fillId="0" borderId="4" xfId="0" applyBorder="1" applyAlignment="1">
      <alignment horizontal="distributed" vertical="center" justifyLastLine="1"/>
    </xf>
    <xf numFmtId="0" fontId="0" fillId="0" borderId="6" xfId="0" applyBorder="1" applyAlignment="1">
      <alignment horizontal="distributed" vertical="center" justifyLastLine="1"/>
    </xf>
    <xf numFmtId="0" fontId="10" fillId="0" borderId="27" xfId="0" applyFont="1" applyBorder="1" applyAlignment="1">
      <alignment horizontal="center" vertical="center"/>
    </xf>
    <xf numFmtId="0" fontId="10" fillId="0" borderId="1" xfId="0" applyFont="1" applyBorder="1" applyAlignment="1">
      <alignment vertical="center" shrinkToFit="1"/>
    </xf>
    <xf numFmtId="0" fontId="0" fillId="0" borderId="3" xfId="0" applyBorder="1" applyAlignment="1">
      <alignment vertical="center" shrinkToFit="1"/>
    </xf>
    <xf numFmtId="0" fontId="10" fillId="0" borderId="4" xfId="0" applyFont="1" applyBorder="1" applyAlignment="1">
      <alignment horizontal="distributed" vertical="center" justifyLastLine="1"/>
    </xf>
    <xf numFmtId="0" fontId="0" fillId="0" borderId="4" xfId="0" applyBorder="1" applyAlignment="1">
      <alignment horizontal="center" vertical="center"/>
    </xf>
    <xf numFmtId="0" fontId="0" fillId="0" borderId="31" xfId="0" applyBorder="1" applyAlignment="1">
      <alignment horizontal="center" vertical="center"/>
    </xf>
    <xf numFmtId="0" fontId="0" fillId="0" borderId="28" xfId="0" applyBorder="1" applyAlignment="1">
      <alignment horizontal="center" vertical="center"/>
    </xf>
    <xf numFmtId="0" fontId="0" fillId="0" borderId="27" xfId="0" applyBorder="1" applyAlignment="1">
      <alignment horizontal="center" vertical="center"/>
    </xf>
    <xf numFmtId="0" fontId="16" fillId="0" borderId="4" xfId="0" applyFont="1" applyBorder="1" applyAlignment="1">
      <alignment horizontal="center" vertical="center"/>
    </xf>
    <xf numFmtId="0" fontId="16" fillId="0" borderId="31" xfId="0" applyFont="1" applyBorder="1" applyAlignment="1">
      <alignment horizontal="center" vertical="center"/>
    </xf>
    <xf numFmtId="0" fontId="8" fillId="0" borderId="28" xfId="0" applyFont="1" applyBorder="1" applyAlignment="1">
      <alignment horizontal="center" vertical="center"/>
    </xf>
    <xf numFmtId="0" fontId="10" fillId="0" borderId="1" xfId="0" applyFont="1" applyBorder="1" applyAlignment="1">
      <alignment horizontal="center" vertical="center"/>
    </xf>
    <xf numFmtId="0" fontId="0" fillId="0" borderId="3" xfId="0" applyBorder="1" applyAlignment="1">
      <alignment vertical="center"/>
    </xf>
    <xf numFmtId="0" fontId="0" fillId="0" borderId="6" xfId="0" applyBorder="1" applyAlignment="1">
      <alignment horizontal="center" vertical="center"/>
    </xf>
    <xf numFmtId="38" fontId="8" fillId="0" borderId="4" xfId="1" applyFont="1" applyFill="1" applyBorder="1" applyAlignment="1">
      <alignment horizontal="center" vertical="center"/>
    </xf>
    <xf numFmtId="38" fontId="10" fillId="0" borderId="4" xfId="1" applyFont="1" applyFill="1" applyBorder="1" applyAlignment="1">
      <alignment horizontal="center" vertical="center"/>
    </xf>
    <xf numFmtId="38" fontId="10" fillId="0" borderId="31" xfId="1" applyFont="1" applyFill="1" applyBorder="1" applyAlignment="1">
      <alignment horizontal="center" vertical="center"/>
    </xf>
    <xf numFmtId="38" fontId="8" fillId="0" borderId="1" xfId="1" applyFont="1" applyFill="1" applyBorder="1" applyAlignment="1">
      <alignment horizontal="center" vertical="center"/>
    </xf>
    <xf numFmtId="38" fontId="8" fillId="0" borderId="31" xfId="1" applyFont="1" applyFill="1" applyBorder="1" applyAlignment="1">
      <alignment horizontal="center" vertical="center"/>
    </xf>
    <xf numFmtId="38" fontId="10" fillId="0" borderId="21" xfId="1" applyFont="1" applyFill="1" applyBorder="1" applyAlignment="1">
      <alignment horizontal="distributed" vertical="center" justifyLastLine="1"/>
    </xf>
    <xf numFmtId="38" fontId="2" fillId="0" borderId="23" xfId="1" applyFont="1" applyFill="1" applyBorder="1" applyAlignment="1">
      <alignment horizontal="distributed" vertical="center" justifyLastLine="1"/>
    </xf>
    <xf numFmtId="38" fontId="10" fillId="0" borderId="9" xfId="1" applyFont="1" applyFill="1" applyBorder="1" applyAlignment="1">
      <alignment horizontal="center" vertical="center" shrinkToFit="1"/>
    </xf>
    <xf numFmtId="38" fontId="2" fillId="0" borderId="20" xfId="1" applyFont="1" applyFill="1" applyBorder="1" applyAlignment="1">
      <alignment horizontal="center" vertical="center" shrinkToFit="1"/>
    </xf>
    <xf numFmtId="38" fontId="10" fillId="0" borderId="27" xfId="1" applyFont="1" applyFill="1" applyBorder="1" applyAlignment="1">
      <alignment horizontal="distributed" vertical="center" justifyLastLine="1"/>
    </xf>
    <xf numFmtId="38" fontId="2" fillId="0" borderId="31" xfId="1" applyFont="1" applyFill="1" applyBorder="1" applyAlignment="1">
      <alignment horizontal="distributed" vertical="center" justifyLastLine="1"/>
    </xf>
    <xf numFmtId="38" fontId="8" fillId="0" borderId="27" xfId="1" applyFont="1" applyFill="1" applyBorder="1" applyAlignment="1">
      <alignment horizontal="center" vertical="center"/>
    </xf>
    <xf numFmtId="38" fontId="10" fillId="0" borderId="28" xfId="1" applyFont="1" applyFill="1" applyBorder="1" applyAlignment="1">
      <alignment horizontal="center" vertical="center"/>
    </xf>
    <xf numFmtId="38" fontId="8" fillId="0" borderId="28" xfId="1" applyFont="1" applyFill="1" applyBorder="1" applyAlignment="1">
      <alignment horizontal="center" vertical="center"/>
    </xf>
    <xf numFmtId="38" fontId="10" fillId="0" borderId="27" xfId="1" applyFont="1" applyFill="1" applyBorder="1" applyAlignment="1">
      <alignment horizontal="center" vertical="center"/>
    </xf>
    <xf numFmtId="38" fontId="10" fillId="0" borderId="7" xfId="1" applyFont="1" applyFill="1" applyBorder="1" applyAlignment="1">
      <alignment horizontal="center"/>
    </xf>
    <xf numFmtId="176" fontId="10" fillId="0" borderId="9" xfId="0" applyNumberFormat="1" applyFont="1" applyBorder="1" applyAlignment="1">
      <alignment horizontal="center" vertical="center" shrinkToFit="1"/>
    </xf>
    <xf numFmtId="176" fontId="2" fillId="0" borderId="20" xfId="0" applyNumberFormat="1" applyFont="1" applyBorder="1" applyAlignment="1">
      <alignment horizontal="center" vertical="center" shrinkToFit="1"/>
    </xf>
    <xf numFmtId="0" fontId="10" fillId="0" borderId="9" xfId="0" applyFont="1" applyBorder="1" applyAlignment="1">
      <alignment horizontal="center" vertical="center" shrinkToFit="1"/>
    </xf>
    <xf numFmtId="0" fontId="2" fillId="0" borderId="20" xfId="0" applyFont="1" applyBorder="1" applyAlignment="1">
      <alignment horizontal="center" vertical="center" shrinkToFit="1"/>
    </xf>
    <xf numFmtId="38" fontId="13" fillId="0" borderId="9" xfId="1" applyFont="1" applyFill="1" applyBorder="1" applyAlignment="1">
      <alignment horizontal="center" vertical="center" wrapText="1"/>
    </xf>
    <xf numFmtId="0" fontId="2" fillId="0" borderId="20" xfId="0" applyFont="1" applyBorder="1" applyAlignment="1">
      <alignment horizontal="center" vertical="center" wrapText="1"/>
    </xf>
    <xf numFmtId="38" fontId="10" fillId="0" borderId="9" xfId="1" applyFont="1" applyFill="1" applyBorder="1" applyAlignment="1">
      <alignment horizontal="center" vertical="center"/>
    </xf>
    <xf numFmtId="0" fontId="2" fillId="0" borderId="20" xfId="0" applyFont="1" applyBorder="1" applyAlignment="1">
      <alignment horizontal="center" vertical="center"/>
    </xf>
    <xf numFmtId="38" fontId="13" fillId="0" borderId="1" xfId="1" applyFont="1" applyFill="1" applyBorder="1" applyAlignment="1">
      <alignment horizontal="center" wrapText="1"/>
    </xf>
    <xf numFmtId="0" fontId="13" fillId="0" borderId="6" xfId="0" applyFont="1" applyBorder="1" applyAlignment="1">
      <alignment horizontal="center" wrapText="1"/>
    </xf>
    <xf numFmtId="38" fontId="10" fillId="0" borderId="20" xfId="1" applyFont="1" applyFill="1" applyBorder="1" applyAlignment="1">
      <alignment horizontal="center" vertical="center" shrinkToFit="1"/>
    </xf>
    <xf numFmtId="0" fontId="10" fillId="0" borderId="27" xfId="0" applyFont="1" applyBorder="1" applyAlignment="1">
      <alignment horizontal="distributed" vertical="center" justifyLastLine="1"/>
    </xf>
    <xf numFmtId="0" fontId="0" fillId="0" borderId="31" xfId="0" applyBorder="1" applyAlignment="1">
      <alignment horizontal="distributed" vertical="center" justifyLastLine="1"/>
    </xf>
    <xf numFmtId="0" fontId="0" fillId="0" borderId="23" xfId="0" applyBorder="1" applyAlignment="1">
      <alignment horizontal="distributed" vertical="center" justifyLastLine="1"/>
    </xf>
    <xf numFmtId="0" fontId="0" fillId="0" borderId="20" xfId="0" applyBorder="1" applyAlignment="1">
      <alignment horizontal="center" vertical="center" shrinkToFit="1"/>
    </xf>
    <xf numFmtId="0" fontId="0" fillId="0" borderId="20" xfId="0" applyBorder="1" applyAlignment="1">
      <alignment horizontal="center" vertical="center"/>
    </xf>
    <xf numFmtId="38" fontId="0" fillId="0" borderId="20" xfId="1" applyFont="1" applyFill="1" applyBorder="1" applyAlignment="1">
      <alignment horizontal="center" vertical="center" shrinkToFit="1"/>
    </xf>
    <xf numFmtId="0" fontId="13" fillId="0" borderId="20" xfId="0" applyFont="1" applyBorder="1" applyAlignment="1">
      <alignment horizontal="center" vertical="center" wrapText="1"/>
    </xf>
    <xf numFmtId="0" fontId="46" fillId="47" borderId="24" xfId="0" applyFont="1" applyFill="1" applyBorder="1" applyAlignment="1">
      <alignment horizontal="left" vertical="center" shrinkToFit="1"/>
    </xf>
    <xf numFmtId="0" fontId="46" fillId="47" borderId="54" xfId="0" applyFont="1" applyFill="1" applyBorder="1" applyAlignment="1">
      <alignment horizontal="left" vertical="center" shrinkToFit="1"/>
    </xf>
    <xf numFmtId="0" fontId="11" fillId="0" borderId="1" xfId="0" applyFont="1" applyBorder="1" applyAlignment="1">
      <alignment horizontal="center" vertical="center" justifyLastLine="1"/>
    </xf>
    <xf numFmtId="0" fontId="11" fillId="0" borderId="3" xfId="0" applyFont="1" applyBorder="1" applyAlignment="1">
      <alignment horizontal="center" vertical="center" justifyLastLine="1"/>
    </xf>
    <xf numFmtId="0" fontId="11" fillId="0" borderId="6" xfId="0" applyFont="1" applyBorder="1" applyAlignment="1">
      <alignment horizontal="center" vertical="center" justifyLastLine="1"/>
    </xf>
    <xf numFmtId="0" fontId="11" fillId="0" borderId="8" xfId="0" applyFont="1" applyBorder="1" applyAlignment="1">
      <alignment horizontal="center" vertical="center" justifyLastLine="1"/>
    </xf>
    <xf numFmtId="0" fontId="46" fillId="0" borderId="10" xfId="0" applyFont="1" applyBorder="1" applyAlignment="1">
      <alignment horizontal="left" vertical="center" shrinkToFit="1"/>
    </xf>
    <xf numFmtId="0" fontId="46" fillId="0" borderId="10" xfId="0" applyFont="1" applyBorder="1" applyAlignment="1">
      <alignment horizontal="center" vertical="center" shrinkToFit="1"/>
    </xf>
    <xf numFmtId="0" fontId="46" fillId="0" borderId="50" xfId="0" applyFont="1" applyBorder="1" applyAlignment="1">
      <alignment horizontal="left" vertical="center" shrinkToFit="1"/>
    </xf>
    <xf numFmtId="0" fontId="46" fillId="0" borderId="59" xfId="0" applyFont="1" applyBorder="1" applyAlignment="1">
      <alignment horizontal="left" vertical="center" shrinkToFit="1"/>
    </xf>
    <xf numFmtId="0" fontId="46" fillId="0" borderId="44" xfId="0" applyFont="1" applyBorder="1" applyAlignment="1">
      <alignment horizontal="left" vertical="center" shrinkToFit="1"/>
    </xf>
    <xf numFmtId="0" fontId="46" fillId="0" borderId="45" xfId="0" applyFont="1" applyBorder="1" applyAlignment="1">
      <alignment horizontal="left" vertical="center" shrinkToFit="1"/>
    </xf>
    <xf numFmtId="0" fontId="46" fillId="0" borderId="24" xfId="0" applyFont="1" applyBorder="1" applyAlignment="1">
      <alignment horizontal="left" vertical="center" shrinkToFit="1"/>
    </xf>
    <xf numFmtId="0" fontId="46" fillId="0" borderId="46" xfId="0" applyFont="1" applyBorder="1" applyAlignment="1">
      <alignment horizontal="left" vertical="center" shrinkToFit="1"/>
    </xf>
    <xf numFmtId="0" fontId="46" fillId="0" borderId="47" xfId="0" applyFont="1" applyBorder="1" applyAlignment="1">
      <alignment horizontal="left" vertical="center" shrinkToFit="1"/>
    </xf>
    <xf numFmtId="0" fontId="46" fillId="0" borderId="48" xfId="0" applyFont="1" applyBorder="1" applyAlignment="1">
      <alignment horizontal="left" vertical="center" shrinkToFit="1"/>
    </xf>
    <xf numFmtId="0" fontId="46" fillId="0" borderId="28" xfId="0" applyFont="1" applyBorder="1" applyAlignment="1">
      <alignment horizontal="center" vertical="center" shrinkToFit="1"/>
    </xf>
    <xf numFmtId="0" fontId="46" fillId="0" borderId="9" xfId="0" applyFont="1" applyBorder="1" applyAlignment="1">
      <alignment horizontal="center" vertical="center"/>
    </xf>
    <xf numFmtId="0" fontId="46" fillId="0" borderId="12" xfId="0" applyFont="1" applyBorder="1" applyAlignment="1">
      <alignment horizontal="center" vertical="center"/>
    </xf>
    <xf numFmtId="0" fontId="46" fillId="0" borderId="20" xfId="0" applyFont="1" applyBorder="1" applyAlignment="1">
      <alignment horizontal="center" vertical="center"/>
    </xf>
    <xf numFmtId="0" fontId="46" fillId="47" borderId="46" xfId="0" applyFont="1" applyFill="1" applyBorder="1" applyAlignment="1">
      <alignment horizontal="left" vertical="center" shrinkToFit="1"/>
    </xf>
    <xf numFmtId="0" fontId="46" fillId="0" borderId="55" xfId="0" applyFont="1" applyBorder="1" applyAlignment="1">
      <alignment horizontal="left" vertical="center" shrinkToFit="1"/>
    </xf>
    <xf numFmtId="0" fontId="46" fillId="0" borderId="56" xfId="0" applyFont="1" applyBorder="1" applyAlignment="1">
      <alignment horizontal="left" vertical="center" shrinkToFit="1"/>
    </xf>
    <xf numFmtId="0" fontId="11" fillId="0" borderId="2" xfId="0" applyFont="1" applyBorder="1" applyAlignment="1">
      <alignment horizontal="left" vertical="top" wrapText="1"/>
    </xf>
    <xf numFmtId="0" fontId="22" fillId="0" borderId="7" xfId="0" applyFont="1" applyBorder="1" applyAlignment="1">
      <alignment horizontal="center"/>
    </xf>
    <xf numFmtId="0" fontId="11" fillId="0" borderId="9" xfId="0" applyFont="1" applyBorder="1" applyAlignment="1">
      <alignment horizontal="distributed" vertical="center" justifyLastLine="1"/>
    </xf>
    <xf numFmtId="0" fontId="11" fillId="0" borderId="20" xfId="0" applyFont="1" applyBorder="1" applyAlignment="1">
      <alignment horizontal="distributed" vertical="center" justifyLastLine="1"/>
    </xf>
    <xf numFmtId="0" fontId="11" fillId="0" borderId="11" xfId="0" applyFont="1" applyBorder="1" applyAlignment="1">
      <alignment horizontal="center" vertical="center"/>
    </xf>
    <xf numFmtId="0" fontId="11" fillId="0" borderId="15" xfId="0" applyFont="1" applyBorder="1" applyAlignment="1">
      <alignment horizontal="center" vertical="center"/>
    </xf>
    <xf numFmtId="0" fontId="11" fillId="0" borderId="13" xfId="0" applyFont="1" applyBorder="1" applyAlignment="1">
      <alignment horizontal="center" vertical="center"/>
    </xf>
    <xf numFmtId="0" fontId="46" fillId="0" borderId="64" xfId="0" applyFont="1" applyBorder="1" applyAlignment="1">
      <alignment horizontal="left" vertical="center" shrinkToFit="1"/>
    </xf>
    <xf numFmtId="0" fontId="46" fillId="0" borderId="51" xfId="0" applyFont="1" applyBorder="1" applyAlignment="1">
      <alignment horizontal="left" vertical="center" shrinkToFit="1"/>
    </xf>
    <xf numFmtId="0" fontId="46" fillId="0" borderId="11" xfId="0" applyFont="1" applyBorder="1" applyAlignment="1">
      <alignment horizontal="left" vertical="center" shrinkToFit="1"/>
    </xf>
    <xf numFmtId="0" fontId="46" fillId="0" borderId="13" xfId="0" applyFont="1" applyBorder="1" applyAlignment="1">
      <alignment horizontal="left" vertical="center" shrinkToFit="1"/>
    </xf>
    <xf numFmtId="0" fontId="11" fillId="0" borderId="12" xfId="0" applyFont="1" applyBorder="1" applyAlignment="1">
      <alignment horizontal="distributed" vertical="center" justifyLastLine="1"/>
    </xf>
    <xf numFmtId="0" fontId="49" fillId="0" borderId="11" xfId="4" applyFont="1" applyBorder="1" applyAlignment="1">
      <alignment horizontal="center" vertical="center"/>
    </xf>
    <xf numFmtId="0" fontId="49" fillId="0" borderId="15" xfId="4" applyFont="1" applyBorder="1" applyAlignment="1">
      <alignment horizontal="center" vertical="center"/>
    </xf>
    <xf numFmtId="0" fontId="49" fillId="0" borderId="13" xfId="4" applyFont="1" applyBorder="1" applyAlignment="1">
      <alignment horizontal="center" vertical="center"/>
    </xf>
    <xf numFmtId="0" fontId="53" fillId="0" borderId="11" xfId="0" applyFont="1" applyBorder="1" applyAlignment="1">
      <alignment horizontal="center" vertical="center" wrapText="1"/>
    </xf>
    <xf numFmtId="0" fontId="53" fillId="0" borderId="13" xfId="0" applyFont="1" applyBorder="1" applyAlignment="1">
      <alignment horizontal="center" vertical="center" wrapText="1"/>
    </xf>
    <xf numFmtId="0" fontId="20" fillId="0" borderId="10" xfId="4" applyFont="1" applyBorder="1" applyAlignment="1">
      <alignment horizontal="center"/>
    </xf>
    <xf numFmtId="0" fontId="20" fillId="0" borderId="10" xfId="4" applyFont="1" applyBorder="1" applyAlignment="1">
      <alignment horizontal="center" vertical="center" wrapText="1"/>
    </xf>
    <xf numFmtId="0" fontId="4" fillId="0" borderId="10" xfId="4" applyFont="1" applyBorder="1" applyAlignment="1">
      <alignment horizontal="center" vertical="center"/>
    </xf>
    <xf numFmtId="0" fontId="4" fillId="0" borderId="10" xfId="4" applyFont="1" applyBorder="1" applyAlignment="1">
      <alignment horizontal="distributed" vertical="center" justifyLastLine="1"/>
    </xf>
    <xf numFmtId="0" fontId="4" fillId="0" borderId="10" xfId="0" applyFont="1" applyBorder="1" applyAlignment="1">
      <alignment horizontal="distributed" vertical="center" justifyLastLine="1"/>
    </xf>
    <xf numFmtId="0" fontId="20" fillId="0" borderId="10" xfId="0" applyFont="1" applyBorder="1" applyAlignment="1">
      <alignment horizontal="center" vertical="center" wrapText="1"/>
    </xf>
    <xf numFmtId="0" fontId="20" fillId="0" borderId="1" xfId="4" applyFont="1" applyBorder="1" applyAlignment="1">
      <alignment horizontal="center"/>
    </xf>
    <xf numFmtId="0" fontId="20" fillId="0" borderId="3" xfId="4" applyFont="1" applyBorder="1" applyAlignment="1">
      <alignment horizontal="center"/>
    </xf>
    <xf numFmtId="0" fontId="20" fillId="0" borderId="6" xfId="4" applyFont="1" applyBorder="1" applyAlignment="1">
      <alignment horizontal="center"/>
    </xf>
    <xf numFmtId="0" fontId="20" fillId="0" borderId="8" xfId="4" applyFont="1" applyBorder="1" applyAlignment="1">
      <alignment horizontal="center"/>
    </xf>
  </cellXfs>
  <cellStyles count="64">
    <cellStyle name="20% - アクセント 1 2" xfId="5" xr:uid="{00000000-0005-0000-0000-000000000000}"/>
    <cellStyle name="20% - アクセント 1 3" xfId="46" xr:uid="{00000000-0005-0000-0000-000001000000}"/>
    <cellStyle name="20% - アクセント 2 2" xfId="6" xr:uid="{00000000-0005-0000-0000-000002000000}"/>
    <cellStyle name="20% - アクセント 2 3" xfId="47" xr:uid="{00000000-0005-0000-0000-000003000000}"/>
    <cellStyle name="20% - アクセント 3 2" xfId="7" xr:uid="{00000000-0005-0000-0000-000004000000}"/>
    <cellStyle name="20% - アクセント 3 3" xfId="48" xr:uid="{00000000-0005-0000-0000-000005000000}"/>
    <cellStyle name="20% - アクセント 4 2" xfId="8" xr:uid="{00000000-0005-0000-0000-000006000000}"/>
    <cellStyle name="20% - アクセント 4 3" xfId="49" xr:uid="{00000000-0005-0000-0000-000007000000}"/>
    <cellStyle name="20% - アクセント 5 2" xfId="9" xr:uid="{00000000-0005-0000-0000-000008000000}"/>
    <cellStyle name="20% - アクセント 5 3" xfId="50" xr:uid="{00000000-0005-0000-0000-000009000000}"/>
    <cellStyle name="20% - アクセント 6 2" xfId="10" xr:uid="{00000000-0005-0000-0000-00000A000000}"/>
    <cellStyle name="20% - アクセント 6 3" xfId="51" xr:uid="{00000000-0005-0000-0000-00000B000000}"/>
    <cellStyle name="40% - アクセント 1 2" xfId="11" xr:uid="{00000000-0005-0000-0000-00000C000000}"/>
    <cellStyle name="40% - アクセント 1 3" xfId="52" xr:uid="{00000000-0005-0000-0000-00000D000000}"/>
    <cellStyle name="40% - アクセント 2 2" xfId="12" xr:uid="{00000000-0005-0000-0000-00000E000000}"/>
    <cellStyle name="40% - アクセント 2 3" xfId="53" xr:uid="{00000000-0005-0000-0000-00000F000000}"/>
    <cellStyle name="40% - アクセント 3 2" xfId="13" xr:uid="{00000000-0005-0000-0000-000010000000}"/>
    <cellStyle name="40% - アクセント 3 3" xfId="54" xr:uid="{00000000-0005-0000-0000-000011000000}"/>
    <cellStyle name="40% - アクセント 4 2" xfId="14" xr:uid="{00000000-0005-0000-0000-000012000000}"/>
    <cellStyle name="40% - アクセント 4 3" xfId="55" xr:uid="{00000000-0005-0000-0000-000013000000}"/>
    <cellStyle name="40% - アクセント 5 2" xfId="15" xr:uid="{00000000-0005-0000-0000-000014000000}"/>
    <cellStyle name="40% - アクセント 5 3" xfId="56" xr:uid="{00000000-0005-0000-0000-000015000000}"/>
    <cellStyle name="40% - アクセント 6 2" xfId="16" xr:uid="{00000000-0005-0000-0000-000016000000}"/>
    <cellStyle name="40% - アクセント 6 3" xfId="57" xr:uid="{00000000-0005-0000-0000-000017000000}"/>
    <cellStyle name="60% - アクセント 1 2" xfId="17" xr:uid="{00000000-0005-0000-0000-000018000000}"/>
    <cellStyle name="60% - アクセント 2 2" xfId="18" xr:uid="{00000000-0005-0000-0000-000019000000}"/>
    <cellStyle name="60% - アクセント 3 2" xfId="19" xr:uid="{00000000-0005-0000-0000-00001A000000}"/>
    <cellStyle name="60% - アクセント 4 2" xfId="20" xr:uid="{00000000-0005-0000-0000-00001B000000}"/>
    <cellStyle name="60% - アクセント 5 2" xfId="21" xr:uid="{00000000-0005-0000-0000-00001C000000}"/>
    <cellStyle name="60% - アクセント 6 2" xfId="22" xr:uid="{00000000-0005-0000-0000-00001D000000}"/>
    <cellStyle name="Normal" xfId="62" xr:uid="{402E7607-50EC-4678-9F0C-C0256920651D}"/>
    <cellStyle name="アクセント 1 2" xfId="23" xr:uid="{00000000-0005-0000-0000-00001E000000}"/>
    <cellStyle name="アクセント 2 2" xfId="24" xr:uid="{00000000-0005-0000-0000-00001F000000}"/>
    <cellStyle name="アクセント 3 2" xfId="25" xr:uid="{00000000-0005-0000-0000-000020000000}"/>
    <cellStyle name="アクセント 4 2" xfId="26" xr:uid="{00000000-0005-0000-0000-000021000000}"/>
    <cellStyle name="アクセント 5 2" xfId="27" xr:uid="{00000000-0005-0000-0000-000022000000}"/>
    <cellStyle name="アクセント 6 2" xfId="28" xr:uid="{00000000-0005-0000-0000-000023000000}"/>
    <cellStyle name="タイトル 2" xfId="29" xr:uid="{00000000-0005-0000-0000-000024000000}"/>
    <cellStyle name="チェック セル 2" xfId="30" xr:uid="{00000000-0005-0000-0000-000025000000}"/>
    <cellStyle name="どちらでもない 2" xfId="31" xr:uid="{00000000-0005-0000-0000-000026000000}"/>
    <cellStyle name="メモ 2" xfId="32" xr:uid="{00000000-0005-0000-0000-000027000000}"/>
    <cellStyle name="メモ 3" xfId="58" xr:uid="{00000000-0005-0000-0000-000028000000}"/>
    <cellStyle name="リンク セル 2" xfId="33" xr:uid="{00000000-0005-0000-0000-000029000000}"/>
    <cellStyle name="悪い 2" xfId="34" xr:uid="{00000000-0005-0000-0000-00002A000000}"/>
    <cellStyle name="計算 2" xfId="35" xr:uid="{00000000-0005-0000-0000-00002B000000}"/>
    <cellStyle name="警告文 2" xfId="36" xr:uid="{00000000-0005-0000-0000-00002C000000}"/>
    <cellStyle name="桁区切り" xfId="1" builtinId="6"/>
    <cellStyle name="桁区切り 2" xfId="2" xr:uid="{00000000-0005-0000-0000-00002E000000}"/>
    <cellStyle name="見出し 1 2" xfId="37" xr:uid="{00000000-0005-0000-0000-00002F000000}"/>
    <cellStyle name="見出し 2 2" xfId="38" xr:uid="{00000000-0005-0000-0000-000030000000}"/>
    <cellStyle name="見出し 2 3" xfId="59" xr:uid="{00000000-0005-0000-0000-000031000000}"/>
    <cellStyle name="見出し 3 2" xfId="39" xr:uid="{00000000-0005-0000-0000-000032000000}"/>
    <cellStyle name="見出し 4 2" xfId="40" xr:uid="{00000000-0005-0000-0000-000033000000}"/>
    <cellStyle name="集計 2" xfId="41" xr:uid="{00000000-0005-0000-0000-000034000000}"/>
    <cellStyle name="出力 2" xfId="42" xr:uid="{00000000-0005-0000-0000-000035000000}"/>
    <cellStyle name="説明文 2" xfId="43" xr:uid="{00000000-0005-0000-0000-000036000000}"/>
    <cellStyle name="入力 2" xfId="44" xr:uid="{00000000-0005-0000-0000-000037000000}"/>
    <cellStyle name="入力 3" xfId="60" xr:uid="{00000000-0005-0000-0000-000038000000}"/>
    <cellStyle name="標準" xfId="0" builtinId="0"/>
    <cellStyle name="標準 2" xfId="3" xr:uid="{00000000-0005-0000-0000-00003A000000}"/>
    <cellStyle name="標準 3" xfId="63" xr:uid="{084189CA-2EAD-40A0-A976-37A8DBBA405B}"/>
    <cellStyle name="標準 4" xfId="61" xr:uid="{00000000-0005-0000-0000-00003B000000}"/>
    <cellStyle name="標準_⑮月別（共同発行）2" xfId="4" xr:uid="{00000000-0005-0000-0000-00003C000000}"/>
    <cellStyle name="良い 2" xfId="45" xr:uid="{00000000-0005-0000-0000-00003D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33.bin"/><Relationship Id="rId2" Type="http://schemas.openxmlformats.org/officeDocument/2006/relationships/printerSettings" Target="../printerSettings/printerSettings32.bin"/><Relationship Id="rId1" Type="http://schemas.openxmlformats.org/officeDocument/2006/relationships/printerSettings" Target="../printerSettings/printerSettings31.bin"/><Relationship Id="rId4" Type="http://schemas.openxmlformats.org/officeDocument/2006/relationships/printerSettings" Target="../printerSettings/printerSettings34.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5.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6.bin"/></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39.bin"/><Relationship Id="rId2" Type="http://schemas.openxmlformats.org/officeDocument/2006/relationships/printerSettings" Target="../printerSettings/printerSettings38.bin"/><Relationship Id="rId1" Type="http://schemas.openxmlformats.org/officeDocument/2006/relationships/printerSettings" Target="../printerSettings/printerSettings37.bin"/><Relationship Id="rId4" Type="http://schemas.openxmlformats.org/officeDocument/2006/relationships/printerSettings" Target="../printerSettings/printerSettings40.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3.bin"/><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 Id="rId4" Type="http://schemas.openxmlformats.org/officeDocument/2006/relationships/printerSettings" Target="../printerSettings/printerSettings14.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17.bin"/><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 Id="rId4" Type="http://schemas.openxmlformats.org/officeDocument/2006/relationships/printerSettings" Target="../printerSettings/printerSettings18.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21.bin"/><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 Id="rId4" Type="http://schemas.openxmlformats.org/officeDocument/2006/relationships/printerSettings" Target="../printerSettings/printerSettings22.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25.bin"/><Relationship Id="rId2" Type="http://schemas.openxmlformats.org/officeDocument/2006/relationships/printerSettings" Target="../printerSettings/printerSettings24.bin"/><Relationship Id="rId1" Type="http://schemas.openxmlformats.org/officeDocument/2006/relationships/printerSettings" Target="../printerSettings/printerSettings23.bin"/><Relationship Id="rId4" Type="http://schemas.openxmlformats.org/officeDocument/2006/relationships/printerSettings" Target="../printerSettings/printerSettings26.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29.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4" Type="http://schemas.openxmlformats.org/officeDocument/2006/relationships/printerSettings" Target="../printerSettings/printerSettings30.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8:W38"/>
  <sheetViews>
    <sheetView showGridLines="0" tabSelected="1" view="pageBreakPreview" zoomScaleNormal="100" zoomScaleSheetLayoutView="100" workbookViewId="0">
      <selection activeCell="A37" sqref="A37"/>
    </sheetView>
  </sheetViews>
  <sheetFormatPr defaultRowHeight="13"/>
  <sheetData>
    <row r="8" spans="1:23" ht="35.25" customHeight="1">
      <c r="A8" s="359" t="s">
        <v>194</v>
      </c>
      <c r="B8" s="359"/>
      <c r="C8" s="359"/>
      <c r="D8" s="359"/>
      <c r="E8" s="359"/>
      <c r="F8" s="359"/>
      <c r="G8" s="359"/>
      <c r="H8" s="359"/>
      <c r="I8" s="359"/>
    </row>
    <row r="11" spans="1:23" ht="35.25" customHeight="1">
      <c r="A11" s="356" t="s">
        <v>310</v>
      </c>
      <c r="B11" s="356"/>
      <c r="C11" s="356"/>
      <c r="D11" s="356"/>
      <c r="E11" s="356"/>
      <c r="F11" s="356"/>
      <c r="G11" s="356"/>
      <c r="H11" s="356"/>
      <c r="I11" s="356"/>
      <c r="J11" s="44"/>
      <c r="K11" s="44"/>
      <c r="L11" s="44"/>
      <c r="M11" s="44"/>
    </row>
    <row r="15" spans="1:23" ht="34.5">
      <c r="A15" s="42"/>
      <c r="B15" s="42"/>
      <c r="C15" s="42"/>
      <c r="D15" s="42"/>
      <c r="E15" s="42"/>
      <c r="F15" s="42"/>
      <c r="G15" s="42"/>
      <c r="H15" s="42"/>
      <c r="I15" s="42"/>
      <c r="J15" s="42"/>
      <c r="K15" s="42"/>
      <c r="L15" s="42"/>
      <c r="M15" s="42"/>
      <c r="N15" s="42"/>
      <c r="O15" s="43"/>
      <c r="P15" s="43"/>
      <c r="Q15" s="43"/>
      <c r="R15" s="43"/>
      <c r="S15" s="43"/>
      <c r="T15" s="43"/>
      <c r="U15" s="43"/>
      <c r="V15" s="43"/>
      <c r="W15" s="43"/>
    </row>
    <row r="21" spans="2:23" hidden="1"/>
    <row r="22" spans="2:23" hidden="1"/>
    <row r="23" spans="2:23" hidden="1"/>
    <row r="24" spans="2:23" hidden="1"/>
    <row r="25" spans="2:23" hidden="1"/>
    <row r="26" spans="2:23" ht="21" hidden="1">
      <c r="B26" s="45"/>
      <c r="C26" s="45"/>
      <c r="D26" s="45"/>
      <c r="E26" s="45"/>
      <c r="F26" s="45"/>
      <c r="G26" s="45"/>
      <c r="H26" s="45"/>
      <c r="I26" s="45"/>
      <c r="J26" s="45"/>
      <c r="K26" s="45"/>
      <c r="L26" s="45"/>
      <c r="M26" s="45"/>
      <c r="N26" s="45"/>
      <c r="O26" s="46"/>
      <c r="P26" s="46"/>
      <c r="Q26" s="46"/>
      <c r="R26" s="46"/>
      <c r="S26" s="46"/>
      <c r="T26" s="46"/>
      <c r="U26" s="46"/>
      <c r="V26" s="46"/>
      <c r="W26" s="46"/>
    </row>
    <row r="27" spans="2:23" ht="21" hidden="1">
      <c r="B27" s="47"/>
      <c r="C27" s="47"/>
      <c r="D27" s="47"/>
      <c r="G27" s="45"/>
      <c r="H27" s="45"/>
      <c r="I27" s="45"/>
      <c r="J27" s="47"/>
      <c r="K27" s="47"/>
      <c r="L27" s="47"/>
      <c r="M27" s="47"/>
      <c r="N27" s="47"/>
    </row>
    <row r="36" spans="1:9" ht="19">
      <c r="A36" s="357">
        <v>45958</v>
      </c>
      <c r="B36" s="358"/>
      <c r="C36" s="358"/>
      <c r="D36" s="358"/>
      <c r="E36" s="358"/>
      <c r="F36" s="358"/>
      <c r="G36" s="358"/>
      <c r="H36" s="358"/>
      <c r="I36" s="358"/>
    </row>
    <row r="37" spans="1:9" ht="19">
      <c r="A37" s="78"/>
      <c r="B37" s="79"/>
      <c r="C37" s="79"/>
      <c r="D37" s="79"/>
      <c r="E37" s="79"/>
      <c r="F37" s="79"/>
      <c r="G37" s="79"/>
      <c r="H37" s="79"/>
      <c r="I37" s="79"/>
    </row>
    <row r="38" spans="1:9" ht="19">
      <c r="A38" s="358" t="s">
        <v>146</v>
      </c>
      <c r="B38" s="358"/>
      <c r="C38" s="358"/>
      <c r="D38" s="358"/>
      <c r="E38" s="358"/>
      <c r="F38" s="358"/>
      <c r="G38" s="358"/>
      <c r="H38" s="358"/>
      <c r="I38" s="358"/>
    </row>
  </sheetData>
  <customSheetViews>
    <customSheetView guid="{9CD6CDFB-0526-4987-BB9B-F12261C08409}" scale="75" showPageBreaks="1" showGridLines="0" view="pageBreakPreview">
      <selection activeCell="A39" sqref="A39"/>
      <pageMargins left="0.78740157480314965" right="0.78740157480314965" top="0.98425196850393704" bottom="0.98425196850393704" header="0.51181102362204722" footer="0.51181102362204722"/>
      <printOptions horizontalCentered="1"/>
      <pageSetup paperSize="9" orientation="portrait" r:id="rId1"/>
      <headerFooter alignWithMargins="0"/>
    </customSheetView>
    <customSheetView guid="{47FE580C-1B40-484B-A27C-9C582BD9B048}" scale="75" showPageBreaks="1" showGridLines="0" view="pageBreakPreview" topLeftCell="A10">
      <selection activeCell="A39" sqref="A39"/>
      <pageMargins left="0.78740157480314965" right="0.78740157480314965" top="0.98425196850393704" bottom="0.98425196850393704" header="0.51181102362204722" footer="0.51181102362204722"/>
      <printOptions horizontalCentered="1"/>
      <pageSetup paperSize="9" orientation="portrait" r:id="rId2"/>
      <headerFooter alignWithMargins="0"/>
    </customSheetView>
    <customSheetView guid="{B07D689D-A88D-4FD6-A5A1-1BAAB5F2B100}" showPageBreaks="1" showGridLines="0" view="pageBreakPreview">
      <selection activeCell="D26" sqref="D26"/>
      <pageMargins left="0.78740157480314965" right="0.78740157480314965" top="0.98425196850393704" bottom="0.98425196850393704" header="0.51181102362204722" footer="0.51181102362204722"/>
      <printOptions horizontalCentered="1"/>
      <pageSetup paperSize="9" orientation="portrait" r:id="rId3"/>
      <headerFooter alignWithMargins="0"/>
    </customSheetView>
  </customSheetViews>
  <mergeCells count="4">
    <mergeCell ref="A11:I11"/>
    <mergeCell ref="A36:I36"/>
    <mergeCell ref="A38:I38"/>
    <mergeCell ref="A8:I8"/>
  </mergeCells>
  <phoneticPr fontId="3"/>
  <printOptions horizontalCentered="1"/>
  <pageMargins left="0.78740157480314965" right="0.78740157480314965" top="0.98425196850393704" bottom="0.98425196850393704" header="0.51181102362204722" footer="0.51181102362204722"/>
  <pageSetup paperSize="9" scale="95" orientation="landscape" r:id="rId4"/>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AT108"/>
  <sheetViews>
    <sheetView showGridLines="0" view="pageBreakPreview" zoomScaleNormal="100" zoomScaleSheetLayoutView="100" workbookViewId="0">
      <pane xSplit="2" ySplit="3" topLeftCell="C4" activePane="bottomRight" state="frozen"/>
      <selection activeCell="S26" sqref="S26:S28"/>
      <selection pane="topRight" activeCell="S26" sqref="S26:S28"/>
      <selection pane="bottomLeft" activeCell="S26" sqref="S26:S28"/>
      <selection pane="bottomRight" activeCell="F93" sqref="F93"/>
    </sheetView>
  </sheetViews>
  <sheetFormatPr defaultRowHeight="13"/>
  <cols>
    <col min="1" max="1" width="11.6328125" customWidth="1"/>
    <col min="2" max="2" width="8.6328125" customWidth="1"/>
    <col min="3" max="14" width="11.6328125" customWidth="1"/>
    <col min="15" max="19" width="11.6328125" style="61" customWidth="1"/>
    <col min="20" max="20" width="11.6328125" customWidth="1"/>
    <col min="21" max="22" width="12.6328125" customWidth="1"/>
  </cols>
  <sheetData>
    <row r="1" spans="1:46" ht="16.5" customHeight="1">
      <c r="A1" t="s">
        <v>2</v>
      </c>
      <c r="K1" s="9"/>
      <c r="L1" s="9"/>
      <c r="O1" s="9"/>
      <c r="P1" s="9"/>
      <c r="Q1" s="9"/>
      <c r="R1" s="9"/>
      <c r="S1" s="417" t="s">
        <v>6</v>
      </c>
      <c r="T1" s="417"/>
      <c r="U1" s="14"/>
      <c r="V1" s="14"/>
    </row>
    <row r="2" spans="1:46" ht="18.75" customHeight="1">
      <c r="A2" s="429" t="s">
        <v>7</v>
      </c>
      <c r="B2" s="380" t="s">
        <v>75</v>
      </c>
      <c r="C2" s="420" t="s">
        <v>93</v>
      </c>
      <c r="D2" s="420" t="s">
        <v>94</v>
      </c>
      <c r="E2" s="420" t="s">
        <v>95</v>
      </c>
      <c r="F2" s="420" t="s">
        <v>96</v>
      </c>
      <c r="G2" s="420" t="s">
        <v>97</v>
      </c>
      <c r="H2" s="420" t="s">
        <v>98</v>
      </c>
      <c r="I2" s="420" t="s">
        <v>99</v>
      </c>
      <c r="J2" s="420" t="s">
        <v>100</v>
      </c>
      <c r="K2" s="409" t="s">
        <v>101</v>
      </c>
      <c r="L2" s="409" t="s">
        <v>147</v>
      </c>
      <c r="M2" s="420" t="s">
        <v>103</v>
      </c>
      <c r="N2" s="420" t="s">
        <v>104</v>
      </c>
      <c r="O2" s="422" t="s">
        <v>307</v>
      </c>
      <c r="P2" s="424" t="s">
        <v>105</v>
      </c>
      <c r="Q2" s="426" t="s">
        <v>110</v>
      </c>
      <c r="R2" s="4"/>
      <c r="S2" s="4"/>
      <c r="T2" s="164"/>
      <c r="U2" s="153"/>
      <c r="V2" s="153"/>
    </row>
    <row r="3" spans="1:46" ht="18.75" customHeight="1">
      <c r="A3" s="430"/>
      <c r="B3" s="431"/>
      <c r="C3" s="432"/>
      <c r="D3" s="432"/>
      <c r="E3" s="432"/>
      <c r="F3" s="432"/>
      <c r="G3" s="432"/>
      <c r="H3" s="432"/>
      <c r="I3" s="432"/>
      <c r="J3" s="432"/>
      <c r="K3" s="434"/>
      <c r="L3" s="428"/>
      <c r="M3" s="432"/>
      <c r="N3" s="432"/>
      <c r="O3" s="435"/>
      <c r="P3" s="433"/>
      <c r="Q3" s="427"/>
      <c r="R3" s="5" t="s">
        <v>107</v>
      </c>
      <c r="S3" s="59" t="s">
        <v>108</v>
      </c>
      <c r="T3" s="164" t="s">
        <v>109</v>
      </c>
      <c r="U3" s="153"/>
      <c r="V3" s="153"/>
    </row>
    <row r="4" spans="1:46" ht="18.75" customHeight="1">
      <c r="A4" s="388" t="s">
        <v>45</v>
      </c>
      <c r="B4" s="141" t="s">
        <v>300</v>
      </c>
      <c r="C4" s="240">
        <v>16126</v>
      </c>
      <c r="D4" s="241">
        <v>12229</v>
      </c>
      <c r="E4" s="242">
        <v>4696</v>
      </c>
      <c r="F4" s="241">
        <v>4697</v>
      </c>
      <c r="G4" s="243">
        <v>526342</v>
      </c>
      <c r="H4" s="244">
        <v>0.73799999999999999</v>
      </c>
      <c r="I4" s="245"/>
      <c r="J4" s="245"/>
      <c r="K4" s="246">
        <v>2.6</v>
      </c>
      <c r="L4" s="246">
        <v>43</v>
      </c>
      <c r="M4" s="247">
        <v>97.1</v>
      </c>
      <c r="N4" s="248">
        <v>37.4</v>
      </c>
      <c r="O4" s="210">
        <v>223733</v>
      </c>
      <c r="P4" s="210">
        <v>1098668</v>
      </c>
      <c r="Q4" s="109">
        <v>68800</v>
      </c>
      <c r="R4" s="204">
        <v>25891</v>
      </c>
      <c r="S4" s="249">
        <v>776</v>
      </c>
      <c r="T4" s="250">
        <v>42133</v>
      </c>
      <c r="U4" s="148" t="str">
        <f t="shared" ref="U4:U67" si="0">IF(R4+S4+T4=Q4,"〇","✖")</f>
        <v>〇</v>
      </c>
      <c r="V4" s="3"/>
      <c r="W4" s="151"/>
      <c r="X4" s="151"/>
      <c r="Y4" s="151"/>
      <c r="Z4" s="151"/>
      <c r="AA4" s="151"/>
      <c r="AB4" s="151"/>
      <c r="AC4" s="151"/>
      <c r="AD4" s="151"/>
      <c r="AE4" s="151"/>
      <c r="AF4" s="151"/>
      <c r="AG4" s="151"/>
      <c r="AH4" s="151"/>
      <c r="AI4" s="151"/>
      <c r="AJ4" s="151"/>
      <c r="AK4" s="151"/>
      <c r="AL4" s="151"/>
      <c r="AM4" s="151"/>
      <c r="AN4" s="151"/>
      <c r="AO4" s="151"/>
      <c r="AP4" s="151"/>
      <c r="AQ4" s="151"/>
      <c r="AR4" s="151"/>
      <c r="AS4" s="151"/>
      <c r="AT4" s="151"/>
    </row>
    <row r="5" spans="1:46" ht="18.75" customHeight="1">
      <c r="A5" s="394"/>
      <c r="B5" s="141" t="s">
        <v>304</v>
      </c>
      <c r="C5" s="240">
        <v>14439.373</v>
      </c>
      <c r="D5" s="241">
        <v>9961.6679999999997</v>
      </c>
      <c r="E5" s="242">
        <v>-2267.558</v>
      </c>
      <c r="F5" s="241">
        <v>-7966.9129999999996</v>
      </c>
      <c r="G5" s="243">
        <v>556234.73199999996</v>
      </c>
      <c r="H5" s="244">
        <v>0.72399999999999998</v>
      </c>
      <c r="I5" s="245"/>
      <c r="J5" s="245"/>
      <c r="K5" s="251">
        <v>2.7</v>
      </c>
      <c r="L5" s="246">
        <v>29.3</v>
      </c>
      <c r="M5" s="247">
        <v>59.4</v>
      </c>
      <c r="N5" s="248">
        <v>38.799999999999997</v>
      </c>
      <c r="O5" s="210">
        <v>220662.098</v>
      </c>
      <c r="P5" s="210">
        <v>1100637.848</v>
      </c>
      <c r="Q5" s="109">
        <v>82265.967000000004</v>
      </c>
      <c r="R5" s="204">
        <v>26192.042000000001</v>
      </c>
      <c r="S5" s="249">
        <v>579.35599999999999</v>
      </c>
      <c r="T5" s="250">
        <v>55494.569000000003</v>
      </c>
      <c r="U5" s="148" t="str">
        <f t="shared" si="0"/>
        <v>〇</v>
      </c>
      <c r="V5" s="3"/>
      <c r="W5" s="151"/>
      <c r="X5" s="151"/>
      <c r="Y5" s="151"/>
      <c r="Z5" s="151"/>
      <c r="AA5" s="151"/>
      <c r="AB5" s="151"/>
      <c r="AC5" s="151"/>
      <c r="AD5" s="151"/>
      <c r="AE5" s="151"/>
      <c r="AF5" s="151"/>
      <c r="AG5" s="151"/>
      <c r="AH5" s="151"/>
      <c r="AI5" s="151"/>
      <c r="AJ5" s="151"/>
      <c r="AK5" s="151"/>
      <c r="AL5" s="151"/>
      <c r="AM5" s="151"/>
      <c r="AN5" s="151"/>
      <c r="AO5" s="151"/>
      <c r="AP5" s="151"/>
    </row>
    <row r="6" spans="1:46" ht="18.75" customHeight="1">
      <c r="A6" s="394"/>
      <c r="B6" s="141" t="s">
        <v>305</v>
      </c>
      <c r="C6" s="240">
        <v>1200.9390000000001</v>
      </c>
      <c r="D6" s="241">
        <v>7821.35</v>
      </c>
      <c r="E6" s="242">
        <v>-2140.3180000000002</v>
      </c>
      <c r="F6" s="241">
        <v>-5393.7839999999997</v>
      </c>
      <c r="G6" s="243">
        <v>541516.22600000002</v>
      </c>
      <c r="H6" s="244">
        <v>0.72299999999999998</v>
      </c>
      <c r="I6" s="245"/>
      <c r="J6" s="245"/>
      <c r="K6" s="251">
        <v>2.9</v>
      </c>
      <c r="L6" s="246">
        <v>21.8</v>
      </c>
      <c r="M6" s="247">
        <v>95.5</v>
      </c>
      <c r="N6" s="248">
        <v>40.799999999999997</v>
      </c>
      <c r="O6" s="210">
        <v>274888.22499999998</v>
      </c>
      <c r="P6" s="210">
        <v>1098123</v>
      </c>
      <c r="Q6" s="109">
        <v>99866.622999999992</v>
      </c>
      <c r="R6" s="204">
        <v>27892.576000000001</v>
      </c>
      <c r="S6" s="249">
        <v>389.58499999999998</v>
      </c>
      <c r="T6" s="250">
        <v>71584.462</v>
      </c>
      <c r="U6" s="148" t="str">
        <f t="shared" si="0"/>
        <v>〇</v>
      </c>
      <c r="V6" s="3"/>
      <c r="W6" s="151"/>
      <c r="X6" s="151"/>
      <c r="Y6" s="151"/>
      <c r="Z6" s="151"/>
      <c r="AA6" s="151"/>
      <c r="AB6" s="151"/>
      <c r="AC6" s="151"/>
      <c r="AD6" s="151"/>
      <c r="AE6" s="151"/>
      <c r="AF6" s="151"/>
      <c r="AG6" s="151"/>
      <c r="AH6" s="151"/>
      <c r="AI6" s="151"/>
      <c r="AJ6" s="151"/>
      <c r="AK6" s="151"/>
      <c r="AL6" s="151"/>
      <c r="AM6" s="151"/>
      <c r="AN6" s="151"/>
      <c r="AO6" s="151"/>
      <c r="AP6" s="151"/>
    </row>
    <row r="7" spans="1:46" ht="18.75" customHeight="1">
      <c r="A7" s="394"/>
      <c r="B7" s="141" t="s">
        <v>308</v>
      </c>
      <c r="C7" s="240">
        <v>9376.9989999999998</v>
      </c>
      <c r="D7" s="241">
        <v>6251.2640000000001</v>
      </c>
      <c r="E7" s="242">
        <v>-1570.086</v>
      </c>
      <c r="F7" s="241">
        <v>-4069.4989999999998</v>
      </c>
      <c r="G7" s="243">
        <v>553530.27399999998</v>
      </c>
      <c r="H7" s="244">
        <v>0.71099999999999997</v>
      </c>
      <c r="I7" s="245"/>
      <c r="J7" s="245"/>
      <c r="K7" s="251">
        <v>2.9</v>
      </c>
      <c r="L7" s="246">
        <v>18.2</v>
      </c>
      <c r="M7" s="247">
        <v>95.4</v>
      </c>
      <c r="N7" s="248">
        <v>43.4</v>
      </c>
      <c r="O7" s="210">
        <v>302814.20400000003</v>
      </c>
      <c r="P7" s="210">
        <v>1103281</v>
      </c>
      <c r="Q7" s="109">
        <v>111603.11900000001</v>
      </c>
      <c r="R7" s="204">
        <v>28893.163</v>
      </c>
      <c r="S7" s="249">
        <v>198.636</v>
      </c>
      <c r="T7" s="250">
        <v>82511.320000000007</v>
      </c>
      <c r="U7" s="148" t="str">
        <f t="shared" si="0"/>
        <v>〇</v>
      </c>
      <c r="V7" s="3"/>
      <c r="W7" s="151"/>
      <c r="X7" s="151"/>
      <c r="Y7" s="151"/>
      <c r="Z7" s="151"/>
      <c r="AA7" s="151"/>
      <c r="AB7" s="151"/>
      <c r="AC7" s="151"/>
      <c r="AD7" s="151"/>
      <c r="AE7" s="151"/>
      <c r="AF7" s="151"/>
      <c r="AG7" s="151"/>
      <c r="AH7" s="151"/>
      <c r="AI7" s="151"/>
      <c r="AJ7" s="151"/>
      <c r="AK7" s="151"/>
      <c r="AL7" s="151"/>
      <c r="AM7" s="151"/>
      <c r="AN7" s="151"/>
      <c r="AO7" s="151"/>
      <c r="AP7" s="151"/>
    </row>
    <row r="8" spans="1:46" ht="18.75" customHeight="1">
      <c r="A8" s="393"/>
      <c r="B8" s="191" t="s">
        <v>320</v>
      </c>
      <c r="C8" s="322">
        <v>10291.36</v>
      </c>
      <c r="D8" s="253">
        <v>4610.0280000000002</v>
      </c>
      <c r="E8" s="323">
        <v>-1641.2360000000001</v>
      </c>
      <c r="F8" s="253">
        <v>-7566.0259999999998</v>
      </c>
      <c r="G8" s="324">
        <v>564838.89500000002</v>
      </c>
      <c r="H8" s="325">
        <v>0.70599999999999996</v>
      </c>
      <c r="I8" s="254"/>
      <c r="J8" s="254"/>
      <c r="K8" s="255">
        <v>3.2</v>
      </c>
      <c r="L8" s="256">
        <v>22.2</v>
      </c>
      <c r="M8" s="257">
        <v>98</v>
      </c>
      <c r="N8" s="326">
        <v>41.9</v>
      </c>
      <c r="O8" s="211">
        <v>330620.52100000001</v>
      </c>
      <c r="P8" s="211">
        <v>1113125.4820000001</v>
      </c>
      <c r="Q8" s="239">
        <v>104273.56899999999</v>
      </c>
      <c r="R8" s="235">
        <v>26068.373</v>
      </c>
      <c r="S8" s="327">
        <v>52.598999999999997</v>
      </c>
      <c r="T8" s="258">
        <v>78152.596999999994</v>
      </c>
      <c r="U8" s="148" t="str">
        <f t="shared" si="0"/>
        <v>〇</v>
      </c>
      <c r="V8" s="3"/>
      <c r="W8" s="151"/>
      <c r="X8" s="151"/>
      <c r="Y8" s="151"/>
      <c r="Z8" s="151"/>
      <c r="AA8" s="151"/>
      <c r="AB8" s="151"/>
      <c r="AC8" s="151"/>
      <c r="AD8" s="151"/>
      <c r="AE8" s="151"/>
      <c r="AF8" s="151"/>
      <c r="AG8" s="151"/>
      <c r="AH8" s="151"/>
      <c r="AI8" s="151"/>
      <c r="AJ8" s="151"/>
      <c r="AK8" s="151"/>
      <c r="AL8" s="151"/>
      <c r="AM8" s="151"/>
      <c r="AN8" s="151"/>
      <c r="AO8" s="151"/>
      <c r="AP8" s="151"/>
    </row>
    <row r="9" spans="1:46" ht="18.75" customHeight="1">
      <c r="A9" s="399" t="s">
        <v>88</v>
      </c>
      <c r="B9" s="141" t="s">
        <v>300</v>
      </c>
      <c r="C9" s="240">
        <v>10197</v>
      </c>
      <c r="D9" s="241">
        <v>4338</v>
      </c>
      <c r="E9" s="242">
        <v>519</v>
      </c>
      <c r="F9" s="241">
        <v>-260</v>
      </c>
      <c r="G9" s="243">
        <v>280308</v>
      </c>
      <c r="H9" s="244">
        <v>0.91100000000000003</v>
      </c>
      <c r="I9" s="245"/>
      <c r="J9" s="245"/>
      <c r="K9" s="246">
        <v>6.2</v>
      </c>
      <c r="L9" s="246">
        <v>72.8</v>
      </c>
      <c r="M9" s="247">
        <v>98.5</v>
      </c>
      <c r="N9" s="248">
        <v>44.5</v>
      </c>
      <c r="O9" s="210">
        <v>153605</v>
      </c>
      <c r="P9" s="210">
        <v>767101</v>
      </c>
      <c r="Q9" s="109">
        <v>129131</v>
      </c>
      <c r="R9" s="204">
        <v>27688</v>
      </c>
      <c r="S9" s="249">
        <v>8197</v>
      </c>
      <c r="T9" s="250">
        <v>93246</v>
      </c>
      <c r="U9" s="148" t="str">
        <f t="shared" si="0"/>
        <v>〇</v>
      </c>
      <c r="V9" s="3"/>
      <c r="W9" s="151"/>
      <c r="X9" s="151"/>
      <c r="Y9" s="151"/>
      <c r="Z9" s="151"/>
      <c r="AA9" s="151"/>
      <c r="AB9" s="151"/>
      <c r="AC9" s="151"/>
      <c r="AD9" s="151"/>
      <c r="AE9" s="151"/>
      <c r="AF9" s="151"/>
      <c r="AG9" s="151"/>
      <c r="AH9" s="151"/>
      <c r="AI9" s="151"/>
      <c r="AJ9" s="151"/>
      <c r="AK9" s="151"/>
      <c r="AL9" s="151"/>
      <c r="AM9" s="151"/>
      <c r="AN9" s="151"/>
      <c r="AO9" s="151"/>
      <c r="AP9" s="151"/>
    </row>
    <row r="10" spans="1:46" ht="18.75" customHeight="1">
      <c r="A10" s="392"/>
      <c r="B10" s="141" t="s">
        <v>304</v>
      </c>
      <c r="C10" s="240">
        <v>10476</v>
      </c>
      <c r="D10" s="241">
        <v>6895</v>
      </c>
      <c r="E10" s="242">
        <v>2556</v>
      </c>
      <c r="F10" s="241">
        <v>2818</v>
      </c>
      <c r="G10" s="243">
        <v>294580</v>
      </c>
      <c r="H10" s="244">
        <v>0.89600000000000002</v>
      </c>
      <c r="I10" s="245"/>
      <c r="J10" s="245"/>
      <c r="K10" s="251">
        <v>6.9</v>
      </c>
      <c r="L10" s="252">
        <v>60.2</v>
      </c>
      <c r="M10" s="247">
        <v>96.6</v>
      </c>
      <c r="N10" s="248">
        <v>44.8</v>
      </c>
      <c r="O10" s="210">
        <v>169080</v>
      </c>
      <c r="P10" s="210">
        <v>765548</v>
      </c>
      <c r="Q10" s="109">
        <v>134766</v>
      </c>
      <c r="R10" s="204">
        <v>30150</v>
      </c>
      <c r="S10" s="249">
        <v>9209</v>
      </c>
      <c r="T10" s="250">
        <v>95407</v>
      </c>
      <c r="U10" s="148" t="str">
        <f t="shared" si="0"/>
        <v>〇</v>
      </c>
      <c r="V10" s="3"/>
      <c r="W10" s="151"/>
      <c r="X10" s="151"/>
      <c r="Y10" s="151"/>
      <c r="Z10" s="151"/>
      <c r="AA10" s="151"/>
      <c r="AB10" s="151"/>
      <c r="AC10" s="151"/>
      <c r="AD10" s="151"/>
      <c r="AE10" s="151"/>
      <c r="AF10" s="151"/>
      <c r="AG10" s="151"/>
      <c r="AH10" s="151"/>
      <c r="AI10" s="151"/>
      <c r="AJ10" s="151"/>
      <c r="AK10" s="151"/>
      <c r="AL10" s="151"/>
      <c r="AM10" s="151"/>
      <c r="AN10" s="151"/>
      <c r="AO10" s="151"/>
      <c r="AP10" s="151"/>
    </row>
    <row r="11" spans="1:46" ht="18.75" customHeight="1">
      <c r="A11" s="392"/>
      <c r="B11" s="141" t="s">
        <v>305</v>
      </c>
      <c r="C11" s="240">
        <v>7687</v>
      </c>
      <c r="D11" s="241">
        <v>3597</v>
      </c>
      <c r="E11" s="242">
        <v>-3298</v>
      </c>
      <c r="F11" s="241">
        <v>-11038</v>
      </c>
      <c r="G11" s="243">
        <v>287874</v>
      </c>
      <c r="H11" s="244">
        <v>0.89100000000000001</v>
      </c>
      <c r="I11" s="245"/>
      <c r="J11" s="245"/>
      <c r="K11" s="251">
        <v>6.5</v>
      </c>
      <c r="L11" s="252">
        <v>57.5</v>
      </c>
      <c r="M11" s="247">
        <v>98.7</v>
      </c>
      <c r="N11" s="248">
        <v>50</v>
      </c>
      <c r="O11" s="210">
        <v>185698</v>
      </c>
      <c r="P11" s="210">
        <v>762636</v>
      </c>
      <c r="Q11" s="109">
        <v>131467</v>
      </c>
      <c r="R11" s="204">
        <v>27311</v>
      </c>
      <c r="S11" s="249">
        <v>9065</v>
      </c>
      <c r="T11" s="250">
        <v>95091</v>
      </c>
      <c r="U11" s="148" t="str">
        <f t="shared" si="0"/>
        <v>〇</v>
      </c>
      <c r="V11" s="3"/>
      <c r="W11" s="151"/>
      <c r="X11" s="151"/>
      <c r="Y11" s="151"/>
      <c r="Z11" s="151"/>
      <c r="AA11" s="151"/>
      <c r="AB11" s="151"/>
      <c r="AC11" s="151"/>
      <c r="AD11" s="151"/>
      <c r="AE11" s="151"/>
      <c r="AF11" s="151"/>
      <c r="AG11" s="151"/>
      <c r="AH11" s="151"/>
      <c r="AI11" s="151"/>
      <c r="AJ11" s="151"/>
      <c r="AK11" s="151"/>
      <c r="AL11" s="151"/>
      <c r="AM11" s="151"/>
      <c r="AN11" s="151"/>
      <c r="AO11" s="151"/>
      <c r="AP11" s="151"/>
    </row>
    <row r="12" spans="1:46" ht="18.75" customHeight="1">
      <c r="A12" s="392"/>
      <c r="B12" s="141" t="s">
        <v>308</v>
      </c>
      <c r="C12" s="240">
        <v>8713</v>
      </c>
      <c r="D12" s="241">
        <v>4069</v>
      </c>
      <c r="E12" s="242">
        <v>473</v>
      </c>
      <c r="F12" s="241">
        <v>-3052</v>
      </c>
      <c r="G12" s="243">
        <v>293468</v>
      </c>
      <c r="H12" s="244">
        <v>0.877</v>
      </c>
      <c r="I12" s="245"/>
      <c r="J12" s="245"/>
      <c r="K12" s="251">
        <v>6.1</v>
      </c>
      <c r="L12" s="252">
        <v>52.3</v>
      </c>
      <c r="M12" s="247">
        <v>97</v>
      </c>
      <c r="N12" s="248">
        <v>51</v>
      </c>
      <c r="O12" s="210">
        <v>201979</v>
      </c>
      <c r="P12" s="210">
        <v>759897</v>
      </c>
      <c r="Q12" s="109">
        <v>126807</v>
      </c>
      <c r="R12" s="204">
        <v>25562</v>
      </c>
      <c r="S12" s="249">
        <v>9889</v>
      </c>
      <c r="T12" s="250">
        <v>91356</v>
      </c>
      <c r="U12" s="148" t="str">
        <f t="shared" si="0"/>
        <v>〇</v>
      </c>
      <c r="V12" s="3"/>
      <c r="W12" s="151"/>
      <c r="X12" s="151"/>
      <c r="Y12" s="151"/>
      <c r="Z12" s="151"/>
      <c r="AA12" s="151"/>
      <c r="AB12" s="151"/>
      <c r="AC12" s="151"/>
      <c r="AD12" s="151"/>
      <c r="AE12" s="151"/>
      <c r="AF12" s="151"/>
      <c r="AG12" s="151"/>
      <c r="AH12" s="151"/>
      <c r="AI12" s="151"/>
      <c r="AJ12" s="151"/>
      <c r="AK12" s="151"/>
      <c r="AL12" s="151"/>
      <c r="AM12" s="151"/>
      <c r="AN12" s="151"/>
      <c r="AO12" s="151"/>
      <c r="AP12" s="151"/>
    </row>
    <row r="13" spans="1:46" ht="18.75" customHeight="1">
      <c r="A13" s="393"/>
      <c r="B13" s="191" t="s">
        <v>320</v>
      </c>
      <c r="C13" s="322">
        <v>8166</v>
      </c>
      <c r="D13" s="253">
        <v>2850</v>
      </c>
      <c r="E13" s="323">
        <v>-1219</v>
      </c>
      <c r="F13" s="253">
        <v>-4770</v>
      </c>
      <c r="G13" s="324">
        <v>299118</v>
      </c>
      <c r="H13" s="325">
        <v>0.873</v>
      </c>
      <c r="I13" s="254"/>
      <c r="J13" s="254"/>
      <c r="K13" s="255">
        <v>4.9000000000000004</v>
      </c>
      <c r="L13" s="259">
        <v>44.6</v>
      </c>
      <c r="M13" s="257">
        <v>98.8</v>
      </c>
      <c r="N13" s="326">
        <v>50.5</v>
      </c>
      <c r="O13" s="211">
        <v>264043</v>
      </c>
      <c r="P13" s="211">
        <v>757423</v>
      </c>
      <c r="Q13" s="239">
        <v>117620</v>
      </c>
      <c r="R13" s="235">
        <v>24105</v>
      </c>
      <c r="S13" s="327">
        <v>10606</v>
      </c>
      <c r="T13" s="258">
        <v>82909</v>
      </c>
      <c r="U13" s="148" t="str">
        <f t="shared" si="0"/>
        <v>〇</v>
      </c>
      <c r="V13" s="3"/>
      <c r="W13" s="151"/>
      <c r="X13" s="151"/>
      <c r="Y13" s="151"/>
      <c r="Z13" s="151"/>
      <c r="AA13" s="151"/>
      <c r="AB13" s="151"/>
      <c r="AC13" s="151"/>
      <c r="AD13" s="151"/>
      <c r="AE13" s="151"/>
      <c r="AF13" s="151"/>
      <c r="AG13" s="151"/>
      <c r="AH13" s="151"/>
      <c r="AI13" s="151"/>
      <c r="AJ13" s="151"/>
      <c r="AK13" s="151"/>
      <c r="AL13" s="151"/>
      <c r="AM13" s="151"/>
      <c r="AN13" s="151"/>
      <c r="AO13" s="151"/>
      <c r="AP13" s="151"/>
    </row>
    <row r="14" spans="1:46" ht="18.75" customHeight="1">
      <c r="A14" s="399" t="s">
        <v>47</v>
      </c>
      <c r="B14" s="141" t="s">
        <v>300</v>
      </c>
      <c r="C14" s="240">
        <v>12627</v>
      </c>
      <c r="D14" s="241">
        <v>7790</v>
      </c>
      <c r="E14" s="242">
        <v>6041</v>
      </c>
      <c r="F14" s="241">
        <v>5790</v>
      </c>
      <c r="G14" s="243">
        <v>309502</v>
      </c>
      <c r="H14" s="244">
        <v>0.98</v>
      </c>
      <c r="I14" s="245"/>
      <c r="J14" s="245"/>
      <c r="K14" s="246">
        <v>5.8</v>
      </c>
      <c r="L14" s="246">
        <v>28.2</v>
      </c>
      <c r="M14" s="247">
        <v>97.3</v>
      </c>
      <c r="N14" s="248">
        <v>47.2</v>
      </c>
      <c r="O14" s="210">
        <v>191451</v>
      </c>
      <c r="P14" s="210">
        <v>452628</v>
      </c>
      <c r="Q14" s="109">
        <v>44220</v>
      </c>
      <c r="R14" s="204">
        <v>22497</v>
      </c>
      <c r="S14" s="249">
        <v>1831</v>
      </c>
      <c r="T14" s="250">
        <v>19892</v>
      </c>
      <c r="U14" s="148" t="str">
        <f t="shared" si="0"/>
        <v>〇</v>
      </c>
      <c r="V14" s="3"/>
      <c r="W14" s="151"/>
      <c r="X14" s="151"/>
      <c r="Y14" s="151"/>
      <c r="Z14" s="151"/>
      <c r="AA14" s="151"/>
      <c r="AB14" s="151"/>
      <c r="AC14" s="151"/>
      <c r="AD14" s="151"/>
      <c r="AE14" s="151"/>
      <c r="AF14" s="151"/>
      <c r="AG14" s="151"/>
      <c r="AH14" s="151"/>
      <c r="AI14" s="151"/>
      <c r="AJ14" s="151"/>
      <c r="AK14" s="151"/>
      <c r="AL14" s="151"/>
      <c r="AM14" s="151"/>
      <c r="AN14" s="151"/>
      <c r="AO14" s="151"/>
      <c r="AP14" s="151"/>
    </row>
    <row r="15" spans="1:46" ht="18.75" customHeight="1">
      <c r="A15" s="392"/>
      <c r="B15" s="141" t="s">
        <v>304</v>
      </c>
      <c r="C15" s="240">
        <v>13923</v>
      </c>
      <c r="D15" s="241">
        <v>7328</v>
      </c>
      <c r="E15" s="242">
        <v>-462</v>
      </c>
      <c r="F15" s="241">
        <v>7328</v>
      </c>
      <c r="G15" s="243">
        <v>326717</v>
      </c>
      <c r="H15" s="244">
        <v>0.96499999999999997</v>
      </c>
      <c r="I15" s="245"/>
      <c r="J15" s="245"/>
      <c r="K15" s="251">
        <v>6.5</v>
      </c>
      <c r="L15" s="252">
        <v>18.899999999999999</v>
      </c>
      <c r="M15" s="247">
        <v>92.5</v>
      </c>
      <c r="N15" s="248">
        <v>52.4</v>
      </c>
      <c r="O15" s="210">
        <v>165487</v>
      </c>
      <c r="P15" s="210">
        <v>454349</v>
      </c>
      <c r="Q15" s="109">
        <v>56608</v>
      </c>
      <c r="R15" s="204">
        <v>30288</v>
      </c>
      <c r="S15" s="249">
        <v>1489</v>
      </c>
      <c r="T15" s="250">
        <v>24831</v>
      </c>
      <c r="U15" s="148" t="str">
        <f t="shared" si="0"/>
        <v>〇</v>
      </c>
      <c r="V15" s="3"/>
      <c r="W15" s="151"/>
      <c r="X15" s="151"/>
      <c r="Y15" s="151"/>
      <c r="Z15" s="151"/>
      <c r="AA15" s="151"/>
      <c r="AB15" s="151"/>
      <c r="AC15" s="151"/>
      <c r="AD15" s="151"/>
      <c r="AE15" s="151"/>
      <c r="AF15" s="151"/>
      <c r="AG15" s="151"/>
      <c r="AH15" s="151"/>
      <c r="AI15" s="151"/>
      <c r="AJ15" s="151"/>
      <c r="AK15" s="151"/>
      <c r="AL15" s="151"/>
      <c r="AM15" s="151"/>
      <c r="AN15" s="151"/>
      <c r="AO15" s="151"/>
      <c r="AP15" s="151"/>
    </row>
    <row r="16" spans="1:46" ht="18.75" customHeight="1">
      <c r="A16" s="392"/>
      <c r="B16" s="141" t="s">
        <v>305</v>
      </c>
      <c r="C16" s="240">
        <v>9307.7000000000007</v>
      </c>
      <c r="D16" s="241">
        <v>5961</v>
      </c>
      <c r="E16" s="242">
        <v>-1367.1</v>
      </c>
      <c r="F16" s="241">
        <v>5961</v>
      </c>
      <c r="G16" s="243">
        <v>322781.90000000002</v>
      </c>
      <c r="H16" s="244">
        <v>0.96</v>
      </c>
      <c r="I16" s="245"/>
      <c r="J16" s="245"/>
      <c r="K16" s="251">
        <v>6.6</v>
      </c>
      <c r="L16" s="252">
        <v>16.399999999999999</v>
      </c>
      <c r="M16" s="247">
        <v>95.6</v>
      </c>
      <c r="N16" s="248">
        <v>54.4</v>
      </c>
      <c r="O16" s="210">
        <v>158387.429</v>
      </c>
      <c r="P16" s="210">
        <v>455984.43099999998</v>
      </c>
      <c r="Q16" s="109">
        <v>67902.925000000003</v>
      </c>
      <c r="R16" s="204">
        <v>37616.171000000002</v>
      </c>
      <c r="S16" s="249">
        <v>1479.183</v>
      </c>
      <c r="T16" s="250">
        <v>28807.571</v>
      </c>
      <c r="U16" s="148" t="str">
        <f t="shared" si="0"/>
        <v>〇</v>
      </c>
      <c r="V16" s="3"/>
      <c r="W16" s="151"/>
      <c r="X16" s="151"/>
      <c r="Y16" s="151"/>
      <c r="Z16" s="151"/>
      <c r="AA16" s="151"/>
      <c r="AB16" s="151"/>
      <c r="AC16" s="151"/>
      <c r="AD16" s="151"/>
      <c r="AE16" s="151"/>
      <c r="AF16" s="151"/>
      <c r="AG16" s="151"/>
      <c r="AH16" s="151"/>
      <c r="AI16" s="151"/>
      <c r="AJ16" s="151"/>
      <c r="AK16" s="151"/>
      <c r="AL16" s="151"/>
      <c r="AM16" s="151"/>
      <c r="AN16" s="151"/>
      <c r="AO16" s="151"/>
      <c r="AP16" s="151"/>
    </row>
    <row r="17" spans="1:42" ht="18.75" customHeight="1">
      <c r="A17" s="392"/>
      <c r="B17" s="141" t="s">
        <v>308</v>
      </c>
      <c r="C17" s="240">
        <v>14779</v>
      </c>
      <c r="D17" s="241">
        <v>11957</v>
      </c>
      <c r="E17" s="242">
        <v>5997</v>
      </c>
      <c r="F17" s="241">
        <v>5998</v>
      </c>
      <c r="G17" s="243">
        <v>330447</v>
      </c>
      <c r="H17" s="244">
        <v>0.95199999999999996</v>
      </c>
      <c r="I17" s="245"/>
      <c r="J17" s="245"/>
      <c r="K17" s="251">
        <v>6.3</v>
      </c>
      <c r="L17" s="252">
        <v>20.100000000000001</v>
      </c>
      <c r="M17" s="247">
        <v>95.6</v>
      </c>
      <c r="N17" s="248">
        <v>53.9</v>
      </c>
      <c r="O17" s="210">
        <v>186352</v>
      </c>
      <c r="P17" s="210">
        <v>472099</v>
      </c>
      <c r="Q17" s="109">
        <v>71095</v>
      </c>
      <c r="R17" s="204">
        <v>37618</v>
      </c>
      <c r="S17" s="249">
        <v>8339</v>
      </c>
      <c r="T17" s="250">
        <v>25138</v>
      </c>
      <c r="U17" s="148" t="str">
        <f t="shared" si="0"/>
        <v>〇</v>
      </c>
      <c r="V17" s="3"/>
      <c r="W17" s="151"/>
      <c r="X17" s="151"/>
      <c r="Y17" s="151"/>
      <c r="Z17" s="151"/>
      <c r="AA17" s="151"/>
      <c r="AB17" s="151"/>
      <c r="AC17" s="151"/>
      <c r="AD17" s="151"/>
      <c r="AE17" s="151"/>
      <c r="AF17" s="151"/>
      <c r="AG17" s="151"/>
      <c r="AH17" s="151"/>
      <c r="AI17" s="151"/>
      <c r="AJ17" s="151"/>
      <c r="AK17" s="151"/>
      <c r="AL17" s="151"/>
      <c r="AM17" s="151"/>
      <c r="AN17" s="151"/>
      <c r="AO17" s="151"/>
      <c r="AP17" s="151"/>
    </row>
    <row r="18" spans="1:42" ht="18.75" customHeight="1">
      <c r="A18" s="393"/>
      <c r="B18" s="191" t="s">
        <v>320</v>
      </c>
      <c r="C18" s="322">
        <v>9285</v>
      </c>
      <c r="D18" s="253">
        <v>5477</v>
      </c>
      <c r="E18" s="323">
        <v>-6480</v>
      </c>
      <c r="F18" s="253">
        <v>-5466</v>
      </c>
      <c r="G18" s="324">
        <v>340434</v>
      </c>
      <c r="H18" s="325">
        <v>0.95199999999999996</v>
      </c>
      <c r="I18" s="254"/>
      <c r="J18" s="254"/>
      <c r="K18" s="255">
        <v>6.1</v>
      </c>
      <c r="L18" s="259">
        <v>20.7</v>
      </c>
      <c r="M18" s="257">
        <v>98.4</v>
      </c>
      <c r="N18" s="326">
        <v>52.1</v>
      </c>
      <c r="O18" s="211">
        <v>166915</v>
      </c>
      <c r="P18" s="211">
        <v>499713</v>
      </c>
      <c r="Q18" s="239">
        <v>79783</v>
      </c>
      <c r="R18" s="235">
        <v>38632</v>
      </c>
      <c r="S18" s="327">
        <v>15293</v>
      </c>
      <c r="T18" s="258">
        <v>25858</v>
      </c>
      <c r="U18" s="148" t="str">
        <f t="shared" si="0"/>
        <v>〇</v>
      </c>
      <c r="V18" s="3"/>
      <c r="W18" s="151"/>
      <c r="X18" s="151"/>
      <c r="Y18" s="151"/>
      <c r="Z18" s="151"/>
      <c r="AA18" s="151"/>
      <c r="AB18" s="151"/>
      <c r="AC18" s="151"/>
      <c r="AD18" s="151"/>
      <c r="AE18" s="151"/>
      <c r="AF18" s="151"/>
      <c r="AG18" s="151"/>
      <c r="AH18" s="151"/>
      <c r="AI18" s="151"/>
      <c r="AJ18" s="151"/>
      <c r="AK18" s="151"/>
      <c r="AL18" s="151"/>
      <c r="AM18" s="151"/>
      <c r="AN18" s="151"/>
      <c r="AO18" s="151"/>
      <c r="AP18" s="151"/>
    </row>
    <row r="19" spans="1:42" ht="18.75" customHeight="1">
      <c r="A19" s="399" t="s">
        <v>48</v>
      </c>
      <c r="B19" s="141" t="s">
        <v>300</v>
      </c>
      <c r="C19" s="240">
        <v>6854</v>
      </c>
      <c r="D19" s="241">
        <v>5721</v>
      </c>
      <c r="E19" s="242">
        <v>-118</v>
      </c>
      <c r="F19" s="241">
        <v>3764</v>
      </c>
      <c r="G19" s="243">
        <v>254977</v>
      </c>
      <c r="H19" s="244">
        <v>0.93200000000000005</v>
      </c>
      <c r="I19" s="245"/>
      <c r="J19" s="245"/>
      <c r="K19" s="246">
        <v>11.8</v>
      </c>
      <c r="L19" s="246">
        <v>128.80000000000001</v>
      </c>
      <c r="M19" s="247">
        <v>97.8</v>
      </c>
      <c r="N19" s="248">
        <v>45.6</v>
      </c>
      <c r="O19" s="210">
        <v>211424</v>
      </c>
      <c r="P19" s="210">
        <v>699159</v>
      </c>
      <c r="Q19" s="109">
        <v>24286</v>
      </c>
      <c r="R19" s="204">
        <v>12811</v>
      </c>
      <c r="S19" s="260" t="s">
        <v>21</v>
      </c>
      <c r="T19" s="250">
        <v>11475</v>
      </c>
      <c r="U19" s="148" t="e">
        <f t="shared" si="0"/>
        <v>#VALUE!</v>
      </c>
      <c r="V19" s="3"/>
      <c r="W19" s="151"/>
      <c r="X19" s="151"/>
      <c r="Y19" s="151"/>
      <c r="Z19" s="151"/>
      <c r="AA19" s="151"/>
      <c r="AB19" s="151"/>
      <c r="AC19" s="151"/>
      <c r="AD19" s="151"/>
      <c r="AE19" s="151"/>
      <c r="AF19" s="151"/>
      <c r="AG19" s="151"/>
      <c r="AH19" s="151"/>
      <c r="AI19" s="151"/>
      <c r="AJ19" s="151"/>
      <c r="AK19" s="151"/>
      <c r="AL19" s="151"/>
      <c r="AM19" s="151"/>
      <c r="AN19" s="151"/>
      <c r="AO19" s="151"/>
      <c r="AP19" s="151"/>
    </row>
    <row r="20" spans="1:42" ht="18.75" customHeight="1">
      <c r="A20" s="392"/>
      <c r="B20" s="141" t="s">
        <v>304</v>
      </c>
      <c r="C20" s="240">
        <v>6784</v>
      </c>
      <c r="D20" s="241">
        <v>2978</v>
      </c>
      <c r="E20" s="242">
        <v>-2743</v>
      </c>
      <c r="F20" s="241">
        <v>3405</v>
      </c>
      <c r="G20" s="243">
        <v>266136</v>
      </c>
      <c r="H20" s="244">
        <v>0.91400000000000003</v>
      </c>
      <c r="I20" s="245"/>
      <c r="J20" s="245"/>
      <c r="K20" s="251">
        <v>11.2</v>
      </c>
      <c r="L20" s="252">
        <v>116</v>
      </c>
      <c r="M20" s="247">
        <v>95.7</v>
      </c>
      <c r="N20" s="248">
        <v>49</v>
      </c>
      <c r="O20" s="210">
        <v>201860</v>
      </c>
      <c r="P20" s="210">
        <v>696843</v>
      </c>
      <c r="Q20" s="109">
        <v>29950</v>
      </c>
      <c r="R20" s="204">
        <v>18959</v>
      </c>
      <c r="S20" s="260" t="s">
        <v>21</v>
      </c>
      <c r="T20" s="250">
        <v>10991</v>
      </c>
      <c r="U20" s="148" t="e">
        <f t="shared" si="0"/>
        <v>#VALUE!</v>
      </c>
      <c r="V20" s="3"/>
      <c r="W20" s="151"/>
      <c r="X20" s="151"/>
      <c r="Y20" s="151"/>
      <c r="Z20" s="151"/>
      <c r="AA20" s="151"/>
      <c r="AB20" s="151"/>
      <c r="AC20" s="151"/>
      <c r="AD20" s="151"/>
      <c r="AE20" s="151"/>
      <c r="AF20" s="151"/>
      <c r="AG20" s="151"/>
      <c r="AH20" s="151"/>
      <c r="AI20" s="151"/>
      <c r="AJ20" s="151"/>
      <c r="AK20" s="151"/>
      <c r="AL20" s="151"/>
      <c r="AM20" s="151"/>
      <c r="AN20" s="151"/>
      <c r="AO20" s="151"/>
      <c r="AP20" s="151"/>
    </row>
    <row r="21" spans="1:42" ht="18.75" customHeight="1">
      <c r="A21" s="392"/>
      <c r="B21" s="141" t="s">
        <v>305</v>
      </c>
      <c r="C21" s="240">
        <v>7419</v>
      </c>
      <c r="D21" s="241">
        <v>5564</v>
      </c>
      <c r="E21" s="242">
        <v>2587</v>
      </c>
      <c r="F21" s="241">
        <v>664</v>
      </c>
      <c r="G21" s="243">
        <v>258821</v>
      </c>
      <c r="H21" s="244">
        <v>0.90500000000000003</v>
      </c>
      <c r="I21" s="245"/>
      <c r="J21" s="245"/>
      <c r="K21" s="251">
        <v>10.6</v>
      </c>
      <c r="L21" s="252">
        <v>125</v>
      </c>
      <c r="M21" s="247">
        <v>98.1</v>
      </c>
      <c r="N21" s="248">
        <v>49.127729292332702</v>
      </c>
      <c r="O21" s="210">
        <v>188796</v>
      </c>
      <c r="P21" s="210">
        <v>706396</v>
      </c>
      <c r="Q21" s="109">
        <v>27412</v>
      </c>
      <c r="R21" s="204">
        <v>17037</v>
      </c>
      <c r="S21" s="260" t="s">
        <v>302</v>
      </c>
      <c r="T21" s="250">
        <v>10375</v>
      </c>
      <c r="U21" s="148" t="e">
        <f t="shared" si="0"/>
        <v>#VALUE!</v>
      </c>
      <c r="V21" s="3"/>
      <c r="W21" s="151"/>
      <c r="X21" s="151"/>
      <c r="Y21" s="151"/>
      <c r="Z21" s="151"/>
      <c r="AA21" s="151"/>
      <c r="AB21" s="151"/>
      <c r="AC21" s="151"/>
      <c r="AD21" s="151"/>
      <c r="AE21" s="151"/>
      <c r="AF21" s="151"/>
      <c r="AG21" s="151"/>
      <c r="AH21" s="151"/>
      <c r="AI21" s="151"/>
      <c r="AJ21" s="151"/>
      <c r="AK21" s="151"/>
      <c r="AL21" s="151"/>
      <c r="AM21" s="151"/>
      <c r="AN21" s="151"/>
      <c r="AO21" s="151"/>
      <c r="AP21" s="151"/>
    </row>
    <row r="22" spans="1:42" ht="18.75" customHeight="1">
      <c r="A22" s="392"/>
      <c r="B22" s="141" t="s">
        <v>308</v>
      </c>
      <c r="C22" s="240">
        <v>4456</v>
      </c>
      <c r="D22" s="241">
        <v>2849</v>
      </c>
      <c r="E22" s="242">
        <v>-2715</v>
      </c>
      <c r="F22" s="241">
        <v>-4827</v>
      </c>
      <c r="G22" s="243">
        <v>264255</v>
      </c>
      <c r="H22" s="244">
        <v>0.88800000000000001</v>
      </c>
      <c r="I22" s="245"/>
      <c r="J22" s="245"/>
      <c r="K22" s="251">
        <v>10.7</v>
      </c>
      <c r="L22" s="252">
        <v>122.4</v>
      </c>
      <c r="M22" s="247">
        <v>98.4</v>
      </c>
      <c r="N22" s="248">
        <v>51.1</v>
      </c>
      <c r="O22" s="210">
        <v>198119</v>
      </c>
      <c r="P22" s="210">
        <v>698393</v>
      </c>
      <c r="Q22" s="109">
        <v>29380</v>
      </c>
      <c r="R22" s="204">
        <v>14925</v>
      </c>
      <c r="S22" s="260">
        <v>1022</v>
      </c>
      <c r="T22" s="250">
        <v>13433</v>
      </c>
      <c r="U22" s="148" t="str">
        <f t="shared" si="0"/>
        <v>〇</v>
      </c>
      <c r="V22" s="3"/>
      <c r="W22" s="151"/>
      <c r="X22" s="151"/>
      <c r="Y22" s="151"/>
      <c r="Z22" s="151"/>
      <c r="AA22" s="151"/>
      <c r="AB22" s="151"/>
      <c r="AC22" s="151"/>
      <c r="AD22" s="151"/>
      <c r="AE22" s="151"/>
      <c r="AF22" s="151"/>
      <c r="AG22" s="151"/>
      <c r="AH22" s="151"/>
      <c r="AI22" s="151"/>
      <c r="AJ22" s="151"/>
      <c r="AK22" s="151"/>
      <c r="AL22" s="151"/>
      <c r="AM22" s="151"/>
      <c r="AN22" s="151"/>
      <c r="AO22" s="151"/>
      <c r="AP22" s="151"/>
    </row>
    <row r="23" spans="1:42" ht="18.75" customHeight="1">
      <c r="A23" s="393"/>
      <c r="B23" s="191" t="s">
        <v>320</v>
      </c>
      <c r="C23" s="322">
        <v>4283</v>
      </c>
      <c r="D23" s="253">
        <v>2981</v>
      </c>
      <c r="E23" s="323">
        <v>132</v>
      </c>
      <c r="F23" s="253">
        <v>-4856</v>
      </c>
      <c r="G23" s="324">
        <v>270424</v>
      </c>
      <c r="H23" s="325">
        <v>0.88400000000000001</v>
      </c>
      <c r="I23" s="254"/>
      <c r="J23" s="254"/>
      <c r="K23" s="255">
        <v>10.4</v>
      </c>
      <c r="L23" s="259">
        <v>120.1</v>
      </c>
      <c r="M23" s="257">
        <v>98.8</v>
      </c>
      <c r="N23" s="326">
        <v>49.6</v>
      </c>
      <c r="O23" s="211">
        <v>179270</v>
      </c>
      <c r="P23" s="211">
        <v>695697</v>
      </c>
      <c r="Q23" s="239">
        <v>25172</v>
      </c>
      <c r="R23" s="235">
        <v>9937</v>
      </c>
      <c r="S23" s="328">
        <v>1916</v>
      </c>
      <c r="T23" s="258">
        <v>13319</v>
      </c>
      <c r="U23" s="148" t="str">
        <f t="shared" si="0"/>
        <v>〇</v>
      </c>
      <c r="V23" s="3"/>
      <c r="W23" s="151"/>
      <c r="X23" s="151"/>
      <c r="Y23" s="151"/>
      <c r="Z23" s="151"/>
      <c r="AA23" s="151"/>
      <c r="AB23" s="151"/>
      <c r="AC23" s="151"/>
      <c r="AD23" s="151"/>
      <c r="AE23" s="151"/>
      <c r="AF23" s="151"/>
      <c r="AG23" s="151"/>
      <c r="AH23" s="151"/>
      <c r="AI23" s="151"/>
      <c r="AJ23" s="151"/>
      <c r="AK23" s="151"/>
      <c r="AL23" s="151"/>
      <c r="AM23" s="151"/>
      <c r="AN23" s="151"/>
      <c r="AO23" s="151"/>
      <c r="AP23" s="151"/>
    </row>
    <row r="24" spans="1:42" ht="18.75" customHeight="1">
      <c r="A24" s="399" t="s">
        <v>50</v>
      </c>
      <c r="B24" s="141" t="s">
        <v>300</v>
      </c>
      <c r="C24" s="240">
        <v>23701</v>
      </c>
      <c r="D24" s="241">
        <v>6733</v>
      </c>
      <c r="E24" s="242">
        <v>-1418</v>
      </c>
      <c r="F24" s="241">
        <v>-154</v>
      </c>
      <c r="G24" s="243">
        <v>957786</v>
      </c>
      <c r="H24" s="244">
        <v>0.96699999999999997</v>
      </c>
      <c r="I24" s="245"/>
      <c r="J24" s="245"/>
      <c r="K24" s="246">
        <v>10.5</v>
      </c>
      <c r="L24" s="246">
        <v>137.4</v>
      </c>
      <c r="M24" s="247">
        <v>100.5</v>
      </c>
      <c r="N24" s="248">
        <v>50.8</v>
      </c>
      <c r="O24" s="210">
        <v>251549</v>
      </c>
      <c r="P24" s="210">
        <v>2386413</v>
      </c>
      <c r="Q24" s="109">
        <v>28772</v>
      </c>
      <c r="R24" s="204">
        <v>11352</v>
      </c>
      <c r="S24" s="260" t="s">
        <v>21</v>
      </c>
      <c r="T24" s="250">
        <v>17419</v>
      </c>
      <c r="U24" s="148" t="e">
        <f t="shared" si="0"/>
        <v>#VALUE!</v>
      </c>
      <c r="V24" s="3"/>
      <c r="W24" s="151"/>
      <c r="X24" s="151"/>
      <c r="Y24" s="151"/>
      <c r="Z24" s="151"/>
      <c r="AA24" s="151"/>
      <c r="AB24" s="151"/>
      <c r="AC24" s="151"/>
      <c r="AD24" s="151"/>
      <c r="AE24" s="151"/>
      <c r="AF24" s="151"/>
      <c r="AG24" s="151"/>
      <c r="AH24" s="151"/>
      <c r="AI24" s="151"/>
      <c r="AJ24" s="151"/>
      <c r="AK24" s="151"/>
      <c r="AL24" s="151"/>
      <c r="AM24" s="151"/>
      <c r="AN24" s="151"/>
      <c r="AO24" s="151"/>
      <c r="AP24" s="151"/>
    </row>
    <row r="25" spans="1:42" ht="18.75" customHeight="1">
      <c r="A25" s="392"/>
      <c r="B25" s="141" t="s">
        <v>304</v>
      </c>
      <c r="C25" s="240">
        <v>29948</v>
      </c>
      <c r="D25" s="241">
        <v>16296</v>
      </c>
      <c r="E25" s="242">
        <v>9564</v>
      </c>
      <c r="F25" s="241">
        <v>26836</v>
      </c>
      <c r="G25" s="243">
        <v>999815</v>
      </c>
      <c r="H25" s="244">
        <v>0.95399999999999996</v>
      </c>
      <c r="I25" s="245"/>
      <c r="J25" s="245"/>
      <c r="K25" s="251">
        <v>10.6</v>
      </c>
      <c r="L25" s="252">
        <v>129.9</v>
      </c>
      <c r="M25" s="247">
        <v>95.1</v>
      </c>
      <c r="N25" s="248">
        <v>58</v>
      </c>
      <c r="O25" s="210">
        <v>286544</v>
      </c>
      <c r="P25" s="210">
        <v>2384425</v>
      </c>
      <c r="Q25" s="109">
        <v>49658</v>
      </c>
      <c r="R25" s="204">
        <v>31319</v>
      </c>
      <c r="S25" s="260" t="s">
        <v>21</v>
      </c>
      <c r="T25" s="250">
        <v>18338</v>
      </c>
      <c r="U25" s="148" t="e">
        <f t="shared" si="0"/>
        <v>#VALUE!</v>
      </c>
      <c r="V25" s="3"/>
      <c r="W25" s="151"/>
      <c r="X25" s="151"/>
      <c r="Y25" s="151"/>
      <c r="Z25" s="151"/>
      <c r="AA25" s="151"/>
      <c r="AB25" s="151"/>
      <c r="AC25" s="151"/>
      <c r="AD25" s="151"/>
      <c r="AE25" s="151"/>
      <c r="AF25" s="151"/>
      <c r="AG25" s="151"/>
      <c r="AH25" s="151"/>
      <c r="AI25" s="151"/>
      <c r="AJ25" s="151"/>
      <c r="AK25" s="151"/>
      <c r="AL25" s="151"/>
      <c r="AM25" s="151"/>
      <c r="AN25" s="151"/>
      <c r="AO25" s="151"/>
      <c r="AP25" s="151"/>
    </row>
    <row r="26" spans="1:42" ht="18.75" customHeight="1">
      <c r="A26" s="392"/>
      <c r="B26" s="141" t="s">
        <v>305</v>
      </c>
      <c r="C26" s="240">
        <v>35047</v>
      </c>
      <c r="D26" s="241">
        <v>19803</v>
      </c>
      <c r="E26" s="242">
        <v>5807</v>
      </c>
      <c r="F26" s="241">
        <v>217</v>
      </c>
      <c r="G26" s="243">
        <v>982949</v>
      </c>
      <c r="H26" s="244">
        <v>0.95</v>
      </c>
      <c r="I26" s="245"/>
      <c r="J26" s="245"/>
      <c r="K26" s="251">
        <v>9.6999999999999993</v>
      </c>
      <c r="L26" s="252">
        <v>129.19999999999999</v>
      </c>
      <c r="M26" s="247">
        <v>97.9</v>
      </c>
      <c r="N26" s="248">
        <v>57.8</v>
      </c>
      <c r="O26" s="210">
        <v>346570</v>
      </c>
      <c r="P26" s="210">
        <v>2330617</v>
      </c>
      <c r="Q26" s="109">
        <v>49827</v>
      </c>
      <c r="R26" s="204">
        <v>31352</v>
      </c>
      <c r="S26" s="260" t="s">
        <v>302</v>
      </c>
      <c r="T26" s="250">
        <v>18475</v>
      </c>
      <c r="U26" s="148" t="e">
        <f t="shared" si="0"/>
        <v>#VALUE!</v>
      </c>
      <c r="V26" s="3"/>
      <c r="W26" s="151"/>
      <c r="X26" s="151"/>
      <c r="Y26" s="151"/>
      <c r="Z26" s="151"/>
      <c r="AA26" s="151"/>
      <c r="AB26" s="151"/>
      <c r="AC26" s="151"/>
      <c r="AD26" s="151"/>
      <c r="AE26" s="151"/>
      <c r="AF26" s="151"/>
      <c r="AG26" s="151"/>
      <c r="AH26" s="151"/>
      <c r="AI26" s="151"/>
      <c r="AJ26" s="151"/>
      <c r="AK26" s="151"/>
      <c r="AL26" s="151"/>
      <c r="AM26" s="151"/>
      <c r="AN26" s="151"/>
      <c r="AO26" s="151"/>
      <c r="AP26" s="151"/>
    </row>
    <row r="27" spans="1:42" ht="18.75" customHeight="1">
      <c r="A27" s="392"/>
      <c r="B27" s="141" t="s">
        <v>308</v>
      </c>
      <c r="C27" s="240">
        <v>27457</v>
      </c>
      <c r="D27" s="241">
        <v>11734</v>
      </c>
      <c r="E27" s="242">
        <v>-8069</v>
      </c>
      <c r="F27" s="241">
        <v>4596</v>
      </c>
      <c r="G27" s="243">
        <v>1000041</v>
      </c>
      <c r="H27" s="244">
        <v>0.94</v>
      </c>
      <c r="I27" s="245"/>
      <c r="J27" s="245"/>
      <c r="K27" s="251">
        <v>9.5</v>
      </c>
      <c r="L27" s="252">
        <v>127.2</v>
      </c>
      <c r="M27" s="247">
        <v>98.1</v>
      </c>
      <c r="N27" s="248">
        <v>57.6</v>
      </c>
      <c r="O27" s="210">
        <v>465189</v>
      </c>
      <c r="P27" s="210">
        <v>2299504</v>
      </c>
      <c r="Q27" s="109">
        <v>71354</v>
      </c>
      <c r="R27" s="204">
        <v>51648</v>
      </c>
      <c r="S27" s="260" t="s">
        <v>302</v>
      </c>
      <c r="T27" s="250">
        <v>19706</v>
      </c>
      <c r="U27" s="148" t="e">
        <f t="shared" si="0"/>
        <v>#VALUE!</v>
      </c>
      <c r="V27" s="3"/>
      <c r="W27" s="151"/>
      <c r="X27" s="151"/>
      <c r="Y27" s="151"/>
      <c r="Z27" s="151"/>
      <c r="AA27" s="151"/>
      <c r="AB27" s="151"/>
      <c r="AC27" s="151"/>
      <c r="AD27" s="151"/>
      <c r="AE27" s="151"/>
      <c r="AF27" s="151"/>
      <c r="AG27" s="151"/>
      <c r="AH27" s="151"/>
      <c r="AI27" s="151"/>
      <c r="AJ27" s="151"/>
      <c r="AK27" s="151"/>
      <c r="AL27" s="151"/>
      <c r="AM27" s="151"/>
      <c r="AN27" s="151"/>
      <c r="AO27" s="151"/>
      <c r="AP27" s="151"/>
    </row>
    <row r="28" spans="1:42" ht="18.75" customHeight="1">
      <c r="A28" s="393"/>
      <c r="B28" s="191" t="s">
        <v>320</v>
      </c>
      <c r="C28" s="322">
        <v>30122</v>
      </c>
      <c r="D28" s="253">
        <v>17461</v>
      </c>
      <c r="E28" s="323">
        <v>5726</v>
      </c>
      <c r="F28" s="253">
        <v>-3325</v>
      </c>
      <c r="G28" s="324">
        <v>1026783</v>
      </c>
      <c r="H28" s="325">
        <v>0.94799999999999995</v>
      </c>
      <c r="I28" s="254"/>
      <c r="J28" s="254"/>
      <c r="K28" s="255">
        <v>9.1999999999999993</v>
      </c>
      <c r="L28" s="259">
        <v>114.9</v>
      </c>
      <c r="M28" s="257">
        <v>99.6</v>
      </c>
      <c r="N28" s="326">
        <v>57.4</v>
      </c>
      <c r="O28" s="211">
        <v>488789</v>
      </c>
      <c r="P28" s="211">
        <v>2236477</v>
      </c>
      <c r="Q28" s="239">
        <v>71051</v>
      </c>
      <c r="R28" s="235">
        <v>46319</v>
      </c>
      <c r="S28" s="328" t="s">
        <v>302</v>
      </c>
      <c r="T28" s="258">
        <v>24732</v>
      </c>
      <c r="U28" s="148" t="e">
        <f t="shared" si="0"/>
        <v>#VALUE!</v>
      </c>
      <c r="V28" s="3"/>
      <c r="W28" s="151"/>
      <c r="X28" s="151"/>
      <c r="Y28" s="151"/>
      <c r="Z28" s="151"/>
      <c r="AA28" s="151"/>
      <c r="AB28" s="151"/>
      <c r="AC28" s="151"/>
      <c r="AD28" s="151"/>
      <c r="AE28" s="151"/>
      <c r="AF28" s="151"/>
      <c r="AG28" s="151"/>
      <c r="AH28" s="151"/>
      <c r="AI28" s="151"/>
      <c r="AJ28" s="151"/>
      <c r="AK28" s="151"/>
      <c r="AL28" s="151"/>
      <c r="AM28" s="151"/>
      <c r="AN28" s="151"/>
      <c r="AO28" s="151"/>
      <c r="AP28" s="151"/>
    </row>
    <row r="29" spans="1:42" ht="18.75" customHeight="1">
      <c r="A29" s="399" t="s">
        <v>49</v>
      </c>
      <c r="B29" s="141" t="s">
        <v>300</v>
      </c>
      <c r="C29" s="240">
        <v>3965</v>
      </c>
      <c r="D29" s="241">
        <v>540</v>
      </c>
      <c r="E29" s="242">
        <v>94</v>
      </c>
      <c r="F29" s="241">
        <v>143</v>
      </c>
      <c r="G29" s="243">
        <v>384274</v>
      </c>
      <c r="H29" s="244">
        <v>1.028</v>
      </c>
      <c r="I29" s="245"/>
      <c r="J29" s="245"/>
      <c r="K29" s="246">
        <v>8.1999999999999993</v>
      </c>
      <c r="L29" s="246">
        <v>122</v>
      </c>
      <c r="M29" s="247">
        <v>97.5</v>
      </c>
      <c r="N29" s="248">
        <v>49.5</v>
      </c>
      <c r="O29" s="210">
        <v>215184</v>
      </c>
      <c r="P29" s="210">
        <v>808415</v>
      </c>
      <c r="Q29" s="109">
        <v>31304</v>
      </c>
      <c r="R29" s="204">
        <v>6524</v>
      </c>
      <c r="S29" s="249">
        <v>1460</v>
      </c>
      <c r="T29" s="250">
        <v>23320</v>
      </c>
      <c r="U29" s="148" t="str">
        <f t="shared" si="0"/>
        <v>〇</v>
      </c>
      <c r="V29" s="3"/>
      <c r="W29" s="151"/>
      <c r="X29" s="151"/>
      <c r="Y29" s="151"/>
      <c r="Z29" s="151"/>
      <c r="AA29" s="151"/>
      <c r="AB29" s="151"/>
      <c r="AC29" s="151"/>
      <c r="AD29" s="151"/>
      <c r="AE29" s="151"/>
      <c r="AF29" s="151"/>
      <c r="AG29" s="151"/>
      <c r="AH29" s="151"/>
      <c r="AI29" s="151"/>
      <c r="AJ29" s="151"/>
      <c r="AK29" s="151"/>
      <c r="AL29" s="151"/>
      <c r="AM29" s="151"/>
      <c r="AN29" s="151"/>
      <c r="AO29" s="151"/>
      <c r="AP29" s="151"/>
    </row>
    <row r="30" spans="1:42" ht="18.75" customHeight="1">
      <c r="A30" s="392"/>
      <c r="B30" s="141" t="s">
        <v>304</v>
      </c>
      <c r="C30" s="240">
        <v>8378</v>
      </c>
      <c r="D30" s="241">
        <v>6217</v>
      </c>
      <c r="E30" s="242">
        <v>5677</v>
      </c>
      <c r="F30" s="241">
        <v>6578</v>
      </c>
      <c r="G30" s="243">
        <v>380864</v>
      </c>
      <c r="H30" s="244">
        <v>1.02</v>
      </c>
      <c r="I30" s="245"/>
      <c r="J30" s="245"/>
      <c r="K30" s="251">
        <v>8.5</v>
      </c>
      <c r="L30" s="252">
        <v>123.4</v>
      </c>
      <c r="M30" s="247">
        <v>97.4</v>
      </c>
      <c r="N30" s="248">
        <v>55.5</v>
      </c>
      <c r="O30" s="210">
        <v>189787</v>
      </c>
      <c r="P30" s="210">
        <v>804739</v>
      </c>
      <c r="Q30" s="109">
        <v>33339</v>
      </c>
      <c r="R30" s="204">
        <v>7511</v>
      </c>
      <c r="S30" s="249">
        <v>1672</v>
      </c>
      <c r="T30" s="250">
        <v>24156</v>
      </c>
      <c r="U30" s="148" t="str">
        <f t="shared" si="0"/>
        <v>〇</v>
      </c>
      <c r="V30" s="3"/>
      <c r="W30" s="151"/>
      <c r="X30" s="151"/>
      <c r="Y30" s="151"/>
      <c r="Z30" s="151"/>
      <c r="AA30" s="151"/>
      <c r="AB30" s="151"/>
      <c r="AC30" s="151"/>
      <c r="AD30" s="151"/>
      <c r="AE30" s="151"/>
      <c r="AF30" s="151"/>
      <c r="AG30" s="151"/>
      <c r="AH30" s="151"/>
      <c r="AI30" s="151"/>
      <c r="AJ30" s="151"/>
      <c r="AK30" s="151"/>
      <c r="AL30" s="151"/>
      <c r="AM30" s="151"/>
      <c r="AN30" s="151"/>
      <c r="AO30" s="151"/>
      <c r="AP30" s="151"/>
    </row>
    <row r="31" spans="1:42" ht="18.75" customHeight="1">
      <c r="A31" s="392"/>
      <c r="B31" s="141" t="s">
        <v>305</v>
      </c>
      <c r="C31" s="240">
        <v>7873</v>
      </c>
      <c r="D31" s="241">
        <v>2150</v>
      </c>
      <c r="E31" s="242">
        <v>-4067</v>
      </c>
      <c r="F31" s="241">
        <v>-5763</v>
      </c>
      <c r="G31" s="243">
        <v>392985</v>
      </c>
      <c r="H31" s="244">
        <v>1.02</v>
      </c>
      <c r="I31" s="245"/>
      <c r="J31" s="245"/>
      <c r="K31" s="251">
        <v>8.6999999999999993</v>
      </c>
      <c r="L31" s="252">
        <v>123.4</v>
      </c>
      <c r="M31" s="247">
        <v>97.1</v>
      </c>
      <c r="N31" s="248">
        <v>57</v>
      </c>
      <c r="O31" s="210">
        <v>233833</v>
      </c>
      <c r="P31" s="210">
        <v>803875</v>
      </c>
      <c r="Q31" s="109">
        <v>34385</v>
      </c>
      <c r="R31" s="204">
        <v>8817</v>
      </c>
      <c r="S31" s="249">
        <v>1724</v>
      </c>
      <c r="T31" s="250">
        <v>23844</v>
      </c>
      <c r="U31" s="148" t="str">
        <f t="shared" si="0"/>
        <v>〇</v>
      </c>
      <c r="V31" s="3"/>
      <c r="W31" s="151"/>
      <c r="X31" s="151"/>
      <c r="Y31" s="151"/>
      <c r="Z31" s="151"/>
      <c r="AA31" s="151"/>
      <c r="AB31" s="151"/>
      <c r="AC31" s="151"/>
      <c r="AD31" s="151"/>
      <c r="AE31" s="151"/>
      <c r="AF31" s="151"/>
      <c r="AG31" s="151"/>
      <c r="AH31" s="151"/>
      <c r="AI31" s="151"/>
      <c r="AJ31" s="151"/>
      <c r="AK31" s="151"/>
      <c r="AL31" s="151"/>
      <c r="AM31" s="151"/>
      <c r="AN31" s="151"/>
      <c r="AO31" s="151"/>
      <c r="AP31" s="151"/>
    </row>
    <row r="32" spans="1:42" ht="18.75" customHeight="1">
      <c r="A32" s="392"/>
      <c r="B32" s="141" t="s">
        <v>308</v>
      </c>
      <c r="C32" s="240">
        <v>11147</v>
      </c>
      <c r="D32" s="241">
        <v>4692</v>
      </c>
      <c r="E32" s="242">
        <v>2542</v>
      </c>
      <c r="F32" s="241">
        <v>-655651</v>
      </c>
      <c r="G32" s="243">
        <v>406127</v>
      </c>
      <c r="H32" s="244">
        <v>1.03</v>
      </c>
      <c r="I32" s="245"/>
      <c r="J32" s="245"/>
      <c r="K32" s="251">
        <v>8.4</v>
      </c>
      <c r="L32" s="252">
        <v>124</v>
      </c>
      <c r="M32" s="247">
        <v>97.2</v>
      </c>
      <c r="N32" s="248">
        <v>57.6</v>
      </c>
      <c r="O32" s="210">
        <v>234168</v>
      </c>
      <c r="P32" s="210">
        <v>815732</v>
      </c>
      <c r="Q32" s="109">
        <v>33402</v>
      </c>
      <c r="R32" s="204">
        <v>7351</v>
      </c>
      <c r="S32" s="249">
        <v>1779</v>
      </c>
      <c r="T32" s="250">
        <v>24272</v>
      </c>
      <c r="U32" s="148" t="str">
        <f t="shared" si="0"/>
        <v>〇</v>
      </c>
      <c r="V32" s="3"/>
      <c r="W32" s="151"/>
      <c r="X32" s="151"/>
      <c r="Y32" s="151"/>
      <c r="Z32" s="151"/>
      <c r="AA32" s="151"/>
      <c r="AB32" s="151"/>
      <c r="AC32" s="151"/>
      <c r="AD32" s="151"/>
      <c r="AE32" s="151"/>
      <c r="AF32" s="151"/>
      <c r="AG32" s="151"/>
      <c r="AH32" s="151"/>
      <c r="AI32" s="151"/>
      <c r="AJ32" s="151"/>
      <c r="AK32" s="151"/>
      <c r="AL32" s="151"/>
      <c r="AM32" s="151"/>
      <c r="AN32" s="151"/>
      <c r="AO32" s="151"/>
      <c r="AP32" s="151"/>
    </row>
    <row r="33" spans="1:42" ht="18.75" customHeight="1">
      <c r="A33" s="393"/>
      <c r="B33" s="191" t="s">
        <v>320</v>
      </c>
      <c r="C33" s="322">
        <v>9702</v>
      </c>
      <c r="D33" s="253">
        <v>6728</v>
      </c>
      <c r="E33" s="323">
        <v>2035.6</v>
      </c>
      <c r="F33" s="253">
        <v>-3644.9</v>
      </c>
      <c r="G33" s="324">
        <v>419203</v>
      </c>
      <c r="H33" s="325">
        <v>1.056</v>
      </c>
      <c r="I33" s="254"/>
      <c r="J33" s="254"/>
      <c r="K33" s="255">
        <v>8.4</v>
      </c>
      <c r="L33" s="259">
        <v>111.4</v>
      </c>
      <c r="M33" s="257">
        <v>99.3</v>
      </c>
      <c r="N33" s="326">
        <v>58.2</v>
      </c>
      <c r="O33" s="211">
        <v>225234</v>
      </c>
      <c r="P33" s="211">
        <v>808949</v>
      </c>
      <c r="Q33" s="239">
        <v>30853</v>
      </c>
      <c r="R33" s="235">
        <v>6022</v>
      </c>
      <c r="S33" s="327">
        <v>1873</v>
      </c>
      <c r="T33" s="258">
        <v>22958</v>
      </c>
      <c r="U33" s="148" t="str">
        <f t="shared" si="0"/>
        <v>〇</v>
      </c>
      <c r="V33" s="3"/>
      <c r="W33" s="151"/>
      <c r="X33" s="151"/>
      <c r="Y33" s="151"/>
      <c r="Z33" s="151"/>
      <c r="AA33" s="151"/>
      <c r="AB33" s="151"/>
      <c r="AC33" s="151"/>
      <c r="AD33" s="151"/>
      <c r="AE33" s="151"/>
      <c r="AF33" s="151"/>
      <c r="AG33" s="151"/>
      <c r="AH33" s="151"/>
      <c r="AI33" s="151"/>
      <c r="AJ33" s="151"/>
      <c r="AK33" s="151"/>
      <c r="AL33" s="151"/>
      <c r="AM33" s="151"/>
      <c r="AN33" s="151"/>
      <c r="AO33" s="151"/>
      <c r="AP33" s="151"/>
    </row>
    <row r="34" spans="1:42" ht="18.75" customHeight="1">
      <c r="A34" s="399" t="s">
        <v>137</v>
      </c>
      <c r="B34" s="141" t="s">
        <v>300</v>
      </c>
      <c r="C34" s="240">
        <v>11264</v>
      </c>
      <c r="D34" s="241">
        <v>10089</v>
      </c>
      <c r="E34" s="242">
        <v>986</v>
      </c>
      <c r="F34" s="241">
        <v>620</v>
      </c>
      <c r="G34" s="243">
        <v>175892</v>
      </c>
      <c r="H34" s="244">
        <v>0.88400000000000001</v>
      </c>
      <c r="I34" s="245"/>
      <c r="J34" s="245"/>
      <c r="K34" s="246">
        <v>2.6</v>
      </c>
      <c r="L34" s="246">
        <v>23.9</v>
      </c>
      <c r="M34" s="247">
        <v>98.2</v>
      </c>
      <c r="N34" s="248">
        <v>41.4</v>
      </c>
      <c r="O34" s="210">
        <v>45911</v>
      </c>
      <c r="P34" s="210">
        <v>273802</v>
      </c>
      <c r="Q34" s="109">
        <v>18549</v>
      </c>
      <c r="R34" s="204">
        <v>10930</v>
      </c>
      <c r="S34" s="249">
        <v>420</v>
      </c>
      <c r="T34" s="250">
        <v>7199</v>
      </c>
      <c r="U34" s="148" t="str">
        <f t="shared" si="0"/>
        <v>〇</v>
      </c>
      <c r="V34" s="3"/>
      <c r="W34" s="151"/>
      <c r="X34" s="151"/>
      <c r="Y34" s="151"/>
      <c r="Z34" s="151"/>
      <c r="AA34" s="151"/>
      <c r="AB34" s="151"/>
      <c r="AC34" s="151"/>
      <c r="AD34" s="151"/>
      <c r="AE34" s="151"/>
      <c r="AF34" s="151"/>
      <c r="AG34" s="151"/>
      <c r="AH34" s="151"/>
      <c r="AI34" s="151"/>
      <c r="AJ34" s="151"/>
      <c r="AK34" s="151"/>
      <c r="AL34" s="151"/>
      <c r="AM34" s="151"/>
      <c r="AN34" s="151"/>
      <c r="AO34" s="151"/>
      <c r="AP34" s="151"/>
    </row>
    <row r="35" spans="1:42" ht="18.75" customHeight="1">
      <c r="A35" s="392"/>
      <c r="B35" s="141" t="s">
        <v>304</v>
      </c>
      <c r="C35" s="240">
        <v>25713</v>
      </c>
      <c r="D35" s="241">
        <v>24611</v>
      </c>
      <c r="E35" s="242">
        <v>14521</v>
      </c>
      <c r="F35" s="241">
        <v>14526</v>
      </c>
      <c r="G35" s="243">
        <v>185704</v>
      </c>
      <c r="H35" s="244">
        <v>0.86299999999999999</v>
      </c>
      <c r="I35" s="245"/>
      <c r="J35" s="245"/>
      <c r="K35" s="251">
        <v>2.7</v>
      </c>
      <c r="L35" s="246">
        <v>14.2</v>
      </c>
      <c r="M35" s="247">
        <v>93.3</v>
      </c>
      <c r="N35" s="248">
        <v>45.5</v>
      </c>
      <c r="O35" s="210">
        <v>38716</v>
      </c>
      <c r="P35" s="210">
        <v>274386</v>
      </c>
      <c r="Q35" s="109">
        <v>24065</v>
      </c>
      <c r="R35" s="204">
        <v>16034</v>
      </c>
      <c r="S35" s="249">
        <v>458</v>
      </c>
      <c r="T35" s="250">
        <v>7573</v>
      </c>
      <c r="U35" s="148" t="str">
        <f t="shared" si="0"/>
        <v>〇</v>
      </c>
      <c r="V35" s="3"/>
      <c r="W35" s="151"/>
      <c r="X35" s="151"/>
      <c r="Y35" s="151"/>
      <c r="Z35" s="151"/>
      <c r="AA35" s="151"/>
      <c r="AB35" s="151"/>
      <c r="AC35" s="151"/>
      <c r="AD35" s="151"/>
      <c r="AE35" s="151"/>
      <c r="AF35" s="151"/>
      <c r="AG35" s="151"/>
      <c r="AH35" s="151"/>
      <c r="AI35" s="151"/>
      <c r="AJ35" s="151"/>
      <c r="AK35" s="151"/>
      <c r="AL35" s="151"/>
      <c r="AM35" s="151"/>
      <c r="AN35" s="151"/>
      <c r="AO35" s="151"/>
      <c r="AP35" s="151"/>
    </row>
    <row r="36" spans="1:42" ht="18.75" customHeight="1">
      <c r="A36" s="392"/>
      <c r="B36" s="141" t="s">
        <v>305</v>
      </c>
      <c r="C36" s="240">
        <v>17584</v>
      </c>
      <c r="D36" s="241">
        <v>15989</v>
      </c>
      <c r="E36" s="242">
        <v>-8621</v>
      </c>
      <c r="F36" s="241">
        <v>-16215</v>
      </c>
      <c r="G36" s="243">
        <v>180308</v>
      </c>
      <c r="H36" s="244">
        <v>0.85</v>
      </c>
      <c r="I36" s="245"/>
      <c r="J36" s="245"/>
      <c r="K36" s="251">
        <v>2.7</v>
      </c>
      <c r="L36" s="246">
        <v>2</v>
      </c>
      <c r="M36" s="247">
        <v>96.9</v>
      </c>
      <c r="N36" s="248">
        <v>50</v>
      </c>
      <c r="O36" s="210">
        <v>41486</v>
      </c>
      <c r="P36" s="210">
        <v>265220</v>
      </c>
      <c r="Q36" s="109">
        <v>39980</v>
      </c>
      <c r="R36" s="204">
        <v>20841</v>
      </c>
      <c r="S36" s="249">
        <v>479</v>
      </c>
      <c r="T36" s="250">
        <v>18661</v>
      </c>
      <c r="U36" s="148" t="str">
        <f t="shared" si="0"/>
        <v>✖</v>
      </c>
      <c r="V36" s="3"/>
      <c r="W36" s="151"/>
      <c r="X36" s="151"/>
      <c r="Y36" s="151"/>
      <c r="Z36" s="151"/>
      <c r="AA36" s="151"/>
      <c r="AB36" s="151"/>
      <c r="AC36" s="151"/>
      <c r="AD36" s="151"/>
      <c r="AE36" s="151"/>
      <c r="AF36" s="151"/>
      <c r="AG36" s="151"/>
      <c r="AH36" s="151"/>
      <c r="AI36" s="151"/>
      <c r="AJ36" s="151"/>
      <c r="AK36" s="151"/>
      <c r="AL36" s="151"/>
      <c r="AM36" s="151"/>
      <c r="AN36" s="151"/>
      <c r="AO36" s="151"/>
      <c r="AP36" s="151"/>
    </row>
    <row r="37" spans="1:42" ht="18.75" customHeight="1">
      <c r="A37" s="392"/>
      <c r="B37" s="141" t="s">
        <v>308</v>
      </c>
      <c r="C37" s="240">
        <v>8653</v>
      </c>
      <c r="D37" s="241">
        <v>7060</v>
      </c>
      <c r="E37" s="242">
        <v>-8929</v>
      </c>
      <c r="F37" s="241">
        <v>-8909</v>
      </c>
      <c r="G37" s="243">
        <v>184940</v>
      </c>
      <c r="H37" s="244">
        <v>0.82899999999999996</v>
      </c>
      <c r="I37" s="245"/>
      <c r="J37" s="245"/>
      <c r="K37" s="251">
        <v>2.8</v>
      </c>
      <c r="L37" s="345" t="s">
        <v>302</v>
      </c>
      <c r="M37" s="247">
        <v>96</v>
      </c>
      <c r="N37" s="248">
        <v>50.1</v>
      </c>
      <c r="O37" s="210">
        <v>58558</v>
      </c>
      <c r="P37" s="210">
        <v>258187</v>
      </c>
      <c r="Q37" s="109">
        <v>54004</v>
      </c>
      <c r="R37" s="204">
        <v>28861</v>
      </c>
      <c r="S37" s="249">
        <v>494</v>
      </c>
      <c r="T37" s="250">
        <v>24649</v>
      </c>
      <c r="U37" s="148" t="str">
        <f t="shared" si="0"/>
        <v>〇</v>
      </c>
      <c r="V37" s="3"/>
      <c r="W37" s="151"/>
      <c r="X37" s="151"/>
      <c r="Y37" s="151"/>
      <c r="Z37" s="151"/>
      <c r="AA37" s="151"/>
      <c r="AB37" s="151"/>
      <c r="AC37" s="151"/>
      <c r="AD37" s="151"/>
      <c r="AE37" s="151"/>
      <c r="AF37" s="151"/>
      <c r="AG37" s="151"/>
      <c r="AH37" s="151"/>
      <c r="AI37" s="151"/>
      <c r="AJ37" s="151"/>
      <c r="AK37" s="151"/>
      <c r="AL37" s="151"/>
      <c r="AM37" s="151"/>
      <c r="AN37" s="151"/>
      <c r="AO37" s="151"/>
      <c r="AP37" s="151"/>
    </row>
    <row r="38" spans="1:42" ht="18.75" customHeight="1">
      <c r="A38" s="393"/>
      <c r="B38" s="191" t="s">
        <v>320</v>
      </c>
      <c r="C38" s="322">
        <v>10375</v>
      </c>
      <c r="D38" s="253">
        <v>9198</v>
      </c>
      <c r="E38" s="323">
        <v>2137</v>
      </c>
      <c r="F38" s="253">
        <v>367</v>
      </c>
      <c r="G38" s="324">
        <v>188826</v>
      </c>
      <c r="H38" s="325">
        <v>0.81399999999999995</v>
      </c>
      <c r="I38" s="254"/>
      <c r="J38" s="254"/>
      <c r="K38" s="255">
        <v>2.9</v>
      </c>
      <c r="L38" s="346" t="s">
        <v>302</v>
      </c>
      <c r="M38" s="257">
        <v>97.5</v>
      </c>
      <c r="N38" s="326">
        <v>48.6</v>
      </c>
      <c r="O38" s="211">
        <v>79870</v>
      </c>
      <c r="P38" s="211">
        <v>250018</v>
      </c>
      <c r="Q38" s="239">
        <v>54355</v>
      </c>
      <c r="R38" s="235">
        <v>27891</v>
      </c>
      <c r="S38" s="327">
        <v>523</v>
      </c>
      <c r="T38" s="258">
        <v>25941</v>
      </c>
      <c r="U38" s="148" t="str">
        <f t="shared" si="0"/>
        <v>〇</v>
      </c>
      <c r="V38" s="60"/>
      <c r="W38" s="151"/>
      <c r="X38" s="151"/>
      <c r="Y38" s="151"/>
      <c r="Z38" s="151"/>
      <c r="AA38" s="151"/>
      <c r="AB38" s="151"/>
      <c r="AC38" s="151"/>
      <c r="AD38" s="151"/>
      <c r="AE38" s="151"/>
      <c r="AF38" s="151"/>
      <c r="AG38" s="151"/>
      <c r="AH38" s="151"/>
      <c r="AI38" s="151"/>
      <c r="AJ38" s="151"/>
      <c r="AK38" s="151"/>
      <c r="AL38" s="151"/>
      <c r="AM38" s="151"/>
      <c r="AN38" s="151"/>
      <c r="AO38" s="151"/>
      <c r="AP38" s="151"/>
    </row>
    <row r="39" spans="1:42" ht="18.75" customHeight="1">
      <c r="A39" s="399" t="s">
        <v>89</v>
      </c>
      <c r="B39" s="141" t="s">
        <v>300</v>
      </c>
      <c r="C39" s="240">
        <v>6578</v>
      </c>
      <c r="D39" s="241">
        <v>3569</v>
      </c>
      <c r="E39" s="242">
        <v>-371</v>
      </c>
      <c r="F39" s="241">
        <v>-1396</v>
      </c>
      <c r="G39" s="243">
        <v>233710</v>
      </c>
      <c r="H39" s="244">
        <v>0.69599999999999995</v>
      </c>
      <c r="I39" s="245"/>
      <c r="J39" s="245"/>
      <c r="K39" s="246">
        <v>10.9</v>
      </c>
      <c r="L39" s="246">
        <v>134.69999999999999</v>
      </c>
      <c r="M39" s="247">
        <v>94.7</v>
      </c>
      <c r="N39" s="246">
        <v>34.299999999999997</v>
      </c>
      <c r="O39" s="210">
        <v>58557</v>
      </c>
      <c r="P39" s="210">
        <v>639824</v>
      </c>
      <c r="Q39" s="109">
        <v>5445</v>
      </c>
      <c r="R39" s="204">
        <v>3487</v>
      </c>
      <c r="S39" s="249">
        <v>34</v>
      </c>
      <c r="T39" s="250">
        <v>1924</v>
      </c>
      <c r="U39" s="148" t="str">
        <f t="shared" si="0"/>
        <v>〇</v>
      </c>
      <c r="V39" s="3"/>
      <c r="W39" s="151"/>
      <c r="X39" s="151"/>
      <c r="Y39" s="151"/>
      <c r="Z39" s="151"/>
      <c r="AA39" s="151"/>
      <c r="AB39" s="151"/>
      <c r="AC39" s="151"/>
      <c r="AD39" s="151"/>
      <c r="AE39" s="151"/>
      <c r="AF39" s="151"/>
      <c r="AG39" s="151"/>
      <c r="AH39" s="151"/>
      <c r="AI39" s="151"/>
      <c r="AJ39" s="151"/>
      <c r="AK39" s="151"/>
      <c r="AL39" s="151"/>
      <c r="AM39" s="151"/>
      <c r="AN39" s="151"/>
      <c r="AO39" s="151"/>
      <c r="AP39" s="151"/>
    </row>
    <row r="40" spans="1:42" ht="18.75" customHeight="1">
      <c r="A40" s="392"/>
      <c r="B40" s="141" t="s">
        <v>304</v>
      </c>
      <c r="C40" s="240">
        <v>11291</v>
      </c>
      <c r="D40" s="241">
        <v>7566</v>
      </c>
      <c r="E40" s="242">
        <v>3996</v>
      </c>
      <c r="F40" s="241">
        <v>9747</v>
      </c>
      <c r="G40" s="243">
        <v>244031</v>
      </c>
      <c r="H40" s="244">
        <v>0.67600000000000005</v>
      </c>
      <c r="I40" s="245"/>
      <c r="J40" s="245"/>
      <c r="K40" s="261">
        <v>11</v>
      </c>
      <c r="L40" s="246">
        <v>124</v>
      </c>
      <c r="M40" s="247">
        <v>92.3</v>
      </c>
      <c r="N40" s="248">
        <v>44.2</v>
      </c>
      <c r="O40" s="210">
        <v>44150</v>
      </c>
      <c r="P40" s="210">
        <v>638320</v>
      </c>
      <c r="Q40" s="109">
        <v>11190</v>
      </c>
      <c r="R40" s="204">
        <v>9239</v>
      </c>
      <c r="S40" s="249">
        <v>35</v>
      </c>
      <c r="T40" s="250">
        <v>1916</v>
      </c>
      <c r="U40" s="148" t="str">
        <f t="shared" si="0"/>
        <v>〇</v>
      </c>
      <c r="V40" s="3"/>
      <c r="W40" s="151"/>
      <c r="X40" s="151"/>
      <c r="Y40" s="151"/>
      <c r="Z40" s="151"/>
      <c r="AA40" s="151"/>
      <c r="AB40" s="151"/>
      <c r="AC40" s="151"/>
      <c r="AD40" s="151"/>
      <c r="AE40" s="151"/>
      <c r="AF40" s="151"/>
      <c r="AG40" s="151"/>
      <c r="AH40" s="151"/>
      <c r="AI40" s="151"/>
      <c r="AJ40" s="151"/>
      <c r="AK40" s="151"/>
      <c r="AL40" s="151"/>
      <c r="AM40" s="151"/>
      <c r="AN40" s="151"/>
      <c r="AO40" s="151"/>
      <c r="AP40" s="151"/>
    </row>
    <row r="41" spans="1:42" ht="18.75" customHeight="1">
      <c r="A41" s="392"/>
      <c r="B41" s="141" t="s">
        <v>305</v>
      </c>
      <c r="C41" s="240">
        <v>8342</v>
      </c>
      <c r="D41" s="241">
        <v>6437</v>
      </c>
      <c r="E41" s="242">
        <v>-1129</v>
      </c>
      <c r="F41" s="241">
        <v>-1548</v>
      </c>
      <c r="G41" s="243">
        <v>238151</v>
      </c>
      <c r="H41" s="244">
        <v>0.66600000000000004</v>
      </c>
      <c r="I41" s="245"/>
      <c r="J41" s="245"/>
      <c r="K41" s="261">
        <v>11.7</v>
      </c>
      <c r="L41" s="246">
        <v>126.7</v>
      </c>
      <c r="M41" s="247">
        <v>94.9</v>
      </c>
      <c r="N41" s="248">
        <v>47.2</v>
      </c>
      <c r="O41" s="210">
        <v>60586</v>
      </c>
      <c r="P41" s="210">
        <v>632151</v>
      </c>
      <c r="Q41" s="109">
        <v>10807</v>
      </c>
      <c r="R41" s="204">
        <v>8820</v>
      </c>
      <c r="S41" s="249">
        <v>36</v>
      </c>
      <c r="T41" s="250">
        <v>1951</v>
      </c>
      <c r="U41" s="148" t="str">
        <f t="shared" si="0"/>
        <v>〇</v>
      </c>
      <c r="V41" s="3"/>
      <c r="W41" s="151"/>
      <c r="X41" s="151"/>
      <c r="Y41" s="151"/>
      <c r="Z41" s="151"/>
      <c r="AA41" s="151"/>
      <c r="AB41" s="151"/>
      <c r="AC41" s="151"/>
      <c r="AD41" s="151"/>
      <c r="AE41" s="151"/>
      <c r="AF41" s="151"/>
      <c r="AG41" s="151"/>
      <c r="AH41" s="151"/>
      <c r="AI41" s="151"/>
      <c r="AJ41" s="151"/>
      <c r="AK41" s="151"/>
      <c r="AL41" s="151"/>
      <c r="AM41" s="151"/>
      <c r="AN41" s="151"/>
      <c r="AO41" s="151"/>
      <c r="AP41" s="151"/>
    </row>
    <row r="42" spans="1:42" ht="18.75" customHeight="1">
      <c r="A42" s="392"/>
      <c r="B42" s="141" t="s">
        <v>308</v>
      </c>
      <c r="C42" s="240">
        <v>14020</v>
      </c>
      <c r="D42" s="241">
        <v>5223</v>
      </c>
      <c r="E42" s="242">
        <v>-1214</v>
      </c>
      <c r="F42" s="241">
        <v>-5040</v>
      </c>
      <c r="G42" s="243">
        <v>241029</v>
      </c>
      <c r="H42" s="244">
        <v>0.64900000000000002</v>
      </c>
      <c r="I42" s="245"/>
      <c r="J42" s="245"/>
      <c r="K42" s="261">
        <v>12.1</v>
      </c>
      <c r="L42" s="246">
        <v>123</v>
      </c>
      <c r="M42" s="247">
        <v>94.2</v>
      </c>
      <c r="N42" s="248">
        <v>47.300000000000004</v>
      </c>
      <c r="O42" s="210">
        <v>51116</v>
      </c>
      <c r="P42" s="210">
        <v>625195</v>
      </c>
      <c r="Q42" s="109">
        <v>8328</v>
      </c>
      <c r="R42" s="204">
        <v>4995</v>
      </c>
      <c r="S42" s="249">
        <v>1130</v>
      </c>
      <c r="T42" s="250">
        <v>2203</v>
      </c>
      <c r="U42" s="148" t="str">
        <f t="shared" si="0"/>
        <v>〇</v>
      </c>
      <c r="V42" s="3"/>
      <c r="W42" s="151"/>
      <c r="X42" s="151"/>
      <c r="Y42" s="151"/>
      <c r="Z42" s="151"/>
      <c r="AA42" s="151"/>
      <c r="AB42" s="151"/>
      <c r="AC42" s="151"/>
      <c r="AD42" s="151"/>
      <c r="AE42" s="151"/>
      <c r="AF42" s="151"/>
      <c r="AG42" s="151"/>
      <c r="AH42" s="151"/>
      <c r="AI42" s="151"/>
      <c r="AJ42" s="151"/>
      <c r="AK42" s="151"/>
      <c r="AL42" s="151"/>
      <c r="AM42" s="151"/>
      <c r="AN42" s="151"/>
      <c r="AO42" s="151"/>
      <c r="AP42" s="151"/>
    </row>
    <row r="43" spans="1:42" ht="18.75" customHeight="1">
      <c r="A43" s="393"/>
      <c r="B43" s="191" t="s">
        <v>320</v>
      </c>
      <c r="C43" s="322">
        <v>11887</v>
      </c>
      <c r="D43" s="253">
        <v>6782</v>
      </c>
      <c r="E43" s="323">
        <v>1559</v>
      </c>
      <c r="F43" s="253">
        <v>1591</v>
      </c>
      <c r="G43" s="324">
        <v>245082</v>
      </c>
      <c r="H43" s="325">
        <v>0.64200000000000002</v>
      </c>
      <c r="I43" s="254"/>
      <c r="J43" s="254"/>
      <c r="K43" s="262">
        <v>12.4</v>
      </c>
      <c r="L43" s="256">
        <v>121.7</v>
      </c>
      <c r="M43" s="257">
        <v>94.9</v>
      </c>
      <c r="N43" s="326">
        <v>46.900000000000006</v>
      </c>
      <c r="O43" s="211">
        <v>27220</v>
      </c>
      <c r="P43" s="211">
        <v>618090</v>
      </c>
      <c r="Q43" s="239">
        <v>8998</v>
      </c>
      <c r="R43" s="235">
        <v>5027</v>
      </c>
      <c r="S43" s="327">
        <v>2092</v>
      </c>
      <c r="T43" s="258">
        <v>1879</v>
      </c>
      <c r="U43" s="148" t="str">
        <f t="shared" si="0"/>
        <v>〇</v>
      </c>
      <c r="V43" s="60"/>
      <c r="W43" s="151"/>
      <c r="X43" s="151"/>
      <c r="Y43" s="151"/>
      <c r="Z43" s="151"/>
      <c r="AA43" s="151"/>
      <c r="AB43" s="151"/>
      <c r="AC43" s="151"/>
      <c r="AD43" s="151"/>
      <c r="AE43" s="151"/>
      <c r="AF43" s="151"/>
      <c r="AG43" s="151"/>
      <c r="AH43" s="151"/>
      <c r="AI43" s="151"/>
      <c r="AJ43" s="151"/>
      <c r="AK43" s="151"/>
      <c r="AL43" s="151"/>
      <c r="AM43" s="151"/>
      <c r="AN43" s="151"/>
      <c r="AO43" s="151"/>
      <c r="AP43" s="151"/>
    </row>
    <row r="44" spans="1:42" ht="18.75" customHeight="1">
      <c r="A44" s="399" t="s">
        <v>52</v>
      </c>
      <c r="B44" s="141" t="s">
        <v>300</v>
      </c>
      <c r="C44" s="263">
        <v>8376</v>
      </c>
      <c r="D44" s="264">
        <v>5343</v>
      </c>
      <c r="E44" s="265">
        <v>237</v>
      </c>
      <c r="F44" s="264">
        <v>258</v>
      </c>
      <c r="G44" s="265">
        <v>190502</v>
      </c>
      <c r="H44" s="244">
        <v>0.88800000000000001</v>
      </c>
      <c r="I44" s="245"/>
      <c r="J44" s="245"/>
      <c r="K44" s="246">
        <v>6.5</v>
      </c>
      <c r="L44" s="246">
        <v>48.8</v>
      </c>
      <c r="M44" s="247">
        <v>94.6</v>
      </c>
      <c r="N44" s="248">
        <v>40.5</v>
      </c>
      <c r="O44" s="210">
        <v>22608</v>
      </c>
      <c r="P44" s="210">
        <v>440435</v>
      </c>
      <c r="Q44" s="108">
        <v>29359</v>
      </c>
      <c r="R44" s="204">
        <v>8620</v>
      </c>
      <c r="S44" s="249">
        <v>2671</v>
      </c>
      <c r="T44" s="250">
        <v>18068</v>
      </c>
      <c r="U44" s="148" t="str">
        <f t="shared" si="0"/>
        <v>〇</v>
      </c>
      <c r="V44" s="3"/>
      <c r="W44" s="151"/>
      <c r="X44" s="151"/>
      <c r="Y44" s="151"/>
      <c r="Z44" s="151"/>
      <c r="AA44" s="151"/>
      <c r="AB44" s="151"/>
      <c r="AC44" s="151"/>
      <c r="AD44" s="151"/>
      <c r="AE44" s="151"/>
      <c r="AF44" s="151"/>
      <c r="AG44" s="151"/>
      <c r="AH44" s="151"/>
      <c r="AI44" s="151"/>
      <c r="AJ44" s="151"/>
      <c r="AK44" s="151"/>
      <c r="AL44" s="151"/>
      <c r="AM44" s="151"/>
      <c r="AN44" s="151"/>
      <c r="AO44" s="151"/>
      <c r="AP44" s="151"/>
    </row>
    <row r="45" spans="1:42" ht="18.75" customHeight="1">
      <c r="A45" s="392"/>
      <c r="B45" s="141" t="s">
        <v>304</v>
      </c>
      <c r="C45" s="263">
        <v>9723</v>
      </c>
      <c r="D45" s="264">
        <v>6592</v>
      </c>
      <c r="E45" s="243">
        <v>1249</v>
      </c>
      <c r="F45" s="264">
        <v>4240</v>
      </c>
      <c r="G45" s="243">
        <v>199939</v>
      </c>
      <c r="H45" s="244">
        <v>0.86599999999999999</v>
      </c>
      <c r="I45" s="245"/>
      <c r="J45" s="245"/>
      <c r="K45" s="252">
        <v>6.2</v>
      </c>
      <c r="L45" s="252">
        <v>37.1</v>
      </c>
      <c r="M45" s="247">
        <v>90</v>
      </c>
      <c r="N45" s="248">
        <v>45.4</v>
      </c>
      <c r="O45" s="210">
        <v>23966</v>
      </c>
      <c r="P45" s="210">
        <v>442133</v>
      </c>
      <c r="Q45" s="109">
        <v>37700</v>
      </c>
      <c r="R45" s="204">
        <v>11612</v>
      </c>
      <c r="S45" s="249">
        <v>2671</v>
      </c>
      <c r="T45" s="250">
        <v>23417</v>
      </c>
      <c r="U45" s="148" t="str">
        <f t="shared" si="0"/>
        <v>〇</v>
      </c>
      <c r="V45" s="3"/>
      <c r="W45" s="151"/>
      <c r="X45" s="151"/>
      <c r="Y45" s="151"/>
      <c r="Z45" s="151"/>
      <c r="AA45" s="151"/>
      <c r="AB45" s="151"/>
      <c r="AC45" s="151"/>
      <c r="AD45" s="151"/>
      <c r="AE45" s="151"/>
      <c r="AF45" s="151"/>
      <c r="AG45" s="151"/>
      <c r="AH45" s="151"/>
      <c r="AI45" s="151"/>
      <c r="AJ45" s="151"/>
      <c r="AK45" s="151"/>
      <c r="AL45" s="151"/>
      <c r="AM45" s="151"/>
      <c r="AN45" s="151"/>
      <c r="AO45" s="151"/>
      <c r="AP45" s="151"/>
    </row>
    <row r="46" spans="1:42" ht="18.75" customHeight="1">
      <c r="A46" s="392"/>
      <c r="B46" s="141" t="s">
        <v>305</v>
      </c>
      <c r="C46" s="263">
        <v>11278</v>
      </c>
      <c r="D46" s="264">
        <v>6866</v>
      </c>
      <c r="E46" s="243">
        <v>275</v>
      </c>
      <c r="F46" s="264">
        <v>337</v>
      </c>
      <c r="G46" s="243">
        <v>193465</v>
      </c>
      <c r="H46" s="244">
        <v>0.84899999999999998</v>
      </c>
      <c r="I46" s="245"/>
      <c r="J46" s="245"/>
      <c r="K46" s="252">
        <v>6.3</v>
      </c>
      <c r="L46" s="252">
        <v>34.299999999999997</v>
      </c>
      <c r="M46" s="247">
        <v>93.1</v>
      </c>
      <c r="N46" s="248">
        <v>47</v>
      </c>
      <c r="O46" s="210">
        <v>44735</v>
      </c>
      <c r="P46" s="210">
        <v>442951</v>
      </c>
      <c r="Q46" s="109">
        <v>38562</v>
      </c>
      <c r="R46" s="204">
        <v>11642</v>
      </c>
      <c r="S46" s="249">
        <v>2671</v>
      </c>
      <c r="T46" s="250">
        <v>24249</v>
      </c>
      <c r="U46" s="148" t="str">
        <f t="shared" si="0"/>
        <v>〇</v>
      </c>
      <c r="V46" s="3"/>
      <c r="W46" s="151"/>
      <c r="X46" s="151"/>
      <c r="Y46" s="151"/>
      <c r="Z46" s="151"/>
      <c r="AA46" s="151"/>
      <c r="AB46" s="151"/>
      <c r="AC46" s="151"/>
      <c r="AD46" s="151"/>
      <c r="AE46" s="151"/>
      <c r="AF46" s="151"/>
      <c r="AG46" s="151"/>
      <c r="AH46" s="151"/>
      <c r="AI46" s="151"/>
      <c r="AJ46" s="151"/>
      <c r="AK46" s="151"/>
      <c r="AL46" s="151"/>
      <c r="AM46" s="151"/>
      <c r="AN46" s="151"/>
      <c r="AO46" s="151"/>
      <c r="AP46" s="151"/>
    </row>
    <row r="47" spans="1:42" ht="18.75" customHeight="1">
      <c r="A47" s="392"/>
      <c r="B47" s="141" t="s">
        <v>308</v>
      </c>
      <c r="C47" s="263">
        <v>12157</v>
      </c>
      <c r="D47" s="264">
        <v>6710</v>
      </c>
      <c r="E47" s="243">
        <v>-156</v>
      </c>
      <c r="F47" s="264">
        <v>-132</v>
      </c>
      <c r="G47" s="243">
        <v>197591</v>
      </c>
      <c r="H47" s="244">
        <v>0.82699999999999996</v>
      </c>
      <c r="I47" s="245"/>
      <c r="J47" s="245"/>
      <c r="K47" s="252">
        <v>6.1</v>
      </c>
      <c r="L47" s="252">
        <v>31.9</v>
      </c>
      <c r="M47" s="247">
        <v>92.8</v>
      </c>
      <c r="N47" s="248">
        <v>47.8</v>
      </c>
      <c r="O47" s="210">
        <v>52809</v>
      </c>
      <c r="P47" s="210">
        <v>441792</v>
      </c>
      <c r="Q47" s="109">
        <v>42976</v>
      </c>
      <c r="R47" s="204">
        <v>11666</v>
      </c>
      <c r="S47" s="249">
        <v>3559</v>
      </c>
      <c r="T47" s="250">
        <v>27751</v>
      </c>
      <c r="U47" s="148" t="str">
        <f t="shared" si="0"/>
        <v>〇</v>
      </c>
      <c r="V47" s="3"/>
      <c r="W47" s="151"/>
      <c r="X47" s="151"/>
      <c r="Y47" s="151"/>
      <c r="Z47" s="151"/>
      <c r="AA47" s="151"/>
      <c r="AB47" s="151"/>
      <c r="AC47" s="151"/>
      <c r="AD47" s="151"/>
      <c r="AE47" s="151"/>
      <c r="AF47" s="151"/>
      <c r="AG47" s="151"/>
      <c r="AH47" s="151"/>
      <c r="AI47" s="151"/>
      <c r="AJ47" s="151"/>
      <c r="AK47" s="151"/>
      <c r="AL47" s="151"/>
      <c r="AM47" s="151"/>
      <c r="AN47" s="151"/>
      <c r="AO47" s="151"/>
      <c r="AP47" s="151"/>
    </row>
    <row r="48" spans="1:42" ht="18.75" customHeight="1">
      <c r="A48" s="393"/>
      <c r="B48" s="191" t="s">
        <v>320</v>
      </c>
      <c r="C48" s="329">
        <v>11211</v>
      </c>
      <c r="D48" s="266">
        <v>6948</v>
      </c>
      <c r="E48" s="324">
        <v>239</v>
      </c>
      <c r="F48" s="266">
        <v>104</v>
      </c>
      <c r="G48" s="324">
        <v>203029</v>
      </c>
      <c r="H48" s="325">
        <v>0.81699999999999995</v>
      </c>
      <c r="I48" s="254"/>
      <c r="J48" s="254"/>
      <c r="K48" s="259">
        <v>5.9</v>
      </c>
      <c r="L48" s="259">
        <v>30.9</v>
      </c>
      <c r="M48" s="257">
        <v>95.3</v>
      </c>
      <c r="N48" s="326">
        <v>47.4</v>
      </c>
      <c r="O48" s="211">
        <v>53063</v>
      </c>
      <c r="P48" s="211">
        <v>437956</v>
      </c>
      <c r="Q48" s="239">
        <v>40945</v>
      </c>
      <c r="R48" s="235">
        <v>11531</v>
      </c>
      <c r="S48" s="327">
        <v>4060</v>
      </c>
      <c r="T48" s="258">
        <v>25354</v>
      </c>
      <c r="U48" s="148" t="str">
        <f t="shared" si="0"/>
        <v>〇</v>
      </c>
      <c r="V48" s="3"/>
      <c r="W48" s="151"/>
      <c r="X48" s="151"/>
      <c r="Y48" s="151"/>
      <c r="Z48" s="151"/>
      <c r="AA48" s="151"/>
      <c r="AB48" s="151"/>
      <c r="AC48" s="151"/>
      <c r="AD48" s="151"/>
      <c r="AE48" s="151"/>
      <c r="AF48" s="151"/>
      <c r="AG48" s="151"/>
      <c r="AH48" s="151"/>
      <c r="AI48" s="151"/>
      <c r="AJ48" s="151"/>
      <c r="AK48" s="151"/>
      <c r="AL48" s="151"/>
      <c r="AM48" s="151"/>
      <c r="AN48" s="151"/>
      <c r="AO48" s="151"/>
      <c r="AP48" s="151"/>
    </row>
    <row r="49" spans="1:42" ht="18.75" customHeight="1">
      <c r="A49" s="399" t="s">
        <v>90</v>
      </c>
      <c r="B49" s="141" t="s">
        <v>300</v>
      </c>
      <c r="C49" s="240">
        <v>11003</v>
      </c>
      <c r="D49" s="241">
        <v>6480</v>
      </c>
      <c r="E49" s="242">
        <v>541</v>
      </c>
      <c r="F49" s="241">
        <v>-238</v>
      </c>
      <c r="G49" s="243">
        <v>216034</v>
      </c>
      <c r="H49" s="244">
        <v>0.86799999999999999</v>
      </c>
      <c r="I49" s="245"/>
      <c r="J49" s="245"/>
      <c r="K49" s="246">
        <v>5.0999999999999996</v>
      </c>
      <c r="L49" s="260" t="s">
        <v>21</v>
      </c>
      <c r="M49" s="247">
        <v>92.5</v>
      </c>
      <c r="N49" s="248">
        <v>40.6</v>
      </c>
      <c r="O49" s="210">
        <v>131827</v>
      </c>
      <c r="P49" s="210">
        <v>257561</v>
      </c>
      <c r="Q49" s="109">
        <v>42883</v>
      </c>
      <c r="R49" s="204">
        <v>10767</v>
      </c>
      <c r="S49" s="249">
        <v>590</v>
      </c>
      <c r="T49" s="250">
        <v>31526</v>
      </c>
      <c r="U49" s="148" t="str">
        <f t="shared" si="0"/>
        <v>〇</v>
      </c>
      <c r="V49" s="3"/>
      <c r="W49" s="151"/>
      <c r="X49" s="151"/>
      <c r="Y49" s="151"/>
      <c r="Z49" s="151"/>
      <c r="AA49" s="151"/>
      <c r="AB49" s="151"/>
      <c r="AC49" s="151"/>
      <c r="AD49" s="151"/>
      <c r="AE49" s="151"/>
      <c r="AF49" s="151"/>
      <c r="AG49" s="151"/>
      <c r="AH49" s="151"/>
      <c r="AI49" s="151"/>
      <c r="AJ49" s="151"/>
      <c r="AK49" s="151"/>
      <c r="AL49" s="151"/>
      <c r="AM49" s="151"/>
      <c r="AN49" s="151"/>
      <c r="AO49" s="151"/>
      <c r="AP49" s="151"/>
    </row>
    <row r="50" spans="1:42" ht="18.75" customHeight="1">
      <c r="A50" s="376"/>
      <c r="B50" s="141" t="s">
        <v>304</v>
      </c>
      <c r="C50" s="240">
        <v>11349.049000000001</v>
      </c>
      <c r="D50" s="241">
        <v>7233.3670000000002</v>
      </c>
      <c r="E50" s="242">
        <v>753.11199999999997</v>
      </c>
      <c r="F50" s="241">
        <v>4468.1790000000001</v>
      </c>
      <c r="G50" s="243">
        <v>227707.39199999999</v>
      </c>
      <c r="H50" s="244">
        <v>0.84499999999999997</v>
      </c>
      <c r="I50" s="245"/>
      <c r="J50" s="245"/>
      <c r="K50" s="251">
        <v>4.8</v>
      </c>
      <c r="L50" s="260" t="s">
        <v>21</v>
      </c>
      <c r="M50" s="247">
        <v>88.1</v>
      </c>
      <c r="N50" s="248">
        <v>44.7</v>
      </c>
      <c r="O50" s="210">
        <v>133987.10699999999</v>
      </c>
      <c r="P50" s="210">
        <v>249445.63</v>
      </c>
      <c r="Q50" s="109">
        <v>53114.574000000001</v>
      </c>
      <c r="R50" s="204">
        <v>14481.699000000001</v>
      </c>
      <c r="S50" s="249">
        <v>677.83199999999999</v>
      </c>
      <c r="T50" s="250">
        <v>37955.042999999998</v>
      </c>
      <c r="U50" s="148" t="str">
        <f t="shared" si="0"/>
        <v>〇</v>
      </c>
      <c r="V50" s="3"/>
      <c r="W50" s="151"/>
      <c r="X50" s="151"/>
      <c r="Y50" s="151"/>
      <c r="Z50" s="151"/>
      <c r="AA50" s="151"/>
      <c r="AB50" s="151"/>
      <c r="AC50" s="151"/>
      <c r="AD50" s="151"/>
      <c r="AE50" s="151"/>
      <c r="AF50" s="151"/>
      <c r="AG50" s="151"/>
      <c r="AH50" s="151"/>
      <c r="AI50" s="151"/>
      <c r="AJ50" s="151"/>
      <c r="AK50" s="151"/>
      <c r="AL50" s="151"/>
      <c r="AM50" s="151"/>
      <c r="AN50" s="151"/>
      <c r="AO50" s="151"/>
      <c r="AP50" s="151"/>
    </row>
    <row r="51" spans="1:42" ht="18.75" customHeight="1">
      <c r="A51" s="376"/>
      <c r="B51" s="141" t="s">
        <v>305</v>
      </c>
      <c r="C51" s="240">
        <v>14801</v>
      </c>
      <c r="D51" s="241">
        <v>9318</v>
      </c>
      <c r="E51" s="242">
        <v>2085</v>
      </c>
      <c r="F51" s="241">
        <v>1401</v>
      </c>
      <c r="G51" s="243">
        <v>218551</v>
      </c>
      <c r="H51" s="244">
        <v>0.82899999999999996</v>
      </c>
      <c r="I51" s="245"/>
      <c r="J51" s="245"/>
      <c r="K51" s="251">
        <v>4.4000000000000004</v>
      </c>
      <c r="L51" s="260" t="s">
        <v>302</v>
      </c>
      <c r="M51" s="247">
        <v>90.1</v>
      </c>
      <c r="N51" s="248">
        <v>47.6</v>
      </c>
      <c r="O51" s="210">
        <v>122787</v>
      </c>
      <c r="P51" s="210">
        <v>249258</v>
      </c>
      <c r="Q51" s="109">
        <v>51078</v>
      </c>
      <c r="R51" s="204">
        <v>13798</v>
      </c>
      <c r="S51" s="249">
        <v>774</v>
      </c>
      <c r="T51" s="250">
        <v>36506</v>
      </c>
      <c r="U51" s="148" t="str">
        <f t="shared" si="0"/>
        <v>〇</v>
      </c>
      <c r="V51" s="3"/>
      <c r="W51" s="151"/>
      <c r="X51" s="151"/>
      <c r="Y51" s="151"/>
      <c r="Z51" s="151"/>
      <c r="AA51" s="151"/>
      <c r="AB51" s="151"/>
      <c r="AC51" s="151"/>
      <c r="AD51" s="151"/>
      <c r="AE51" s="151"/>
      <c r="AF51" s="151"/>
      <c r="AG51" s="151"/>
      <c r="AH51" s="151"/>
      <c r="AI51" s="151"/>
      <c r="AJ51" s="151"/>
      <c r="AK51" s="151"/>
      <c r="AL51" s="151"/>
      <c r="AM51" s="151"/>
      <c r="AN51" s="151"/>
      <c r="AO51" s="151"/>
      <c r="AP51" s="151"/>
    </row>
    <row r="52" spans="1:42" ht="18.75" customHeight="1">
      <c r="A52" s="376"/>
      <c r="B52" s="141" t="s">
        <v>308</v>
      </c>
      <c r="C52" s="240">
        <v>14114.65399999998</v>
      </c>
      <c r="D52" s="241">
        <v>7641.6329999999998</v>
      </c>
      <c r="E52" s="242">
        <v>-1676.8219999999999</v>
      </c>
      <c r="F52" s="241">
        <v>-963.54300000000001</v>
      </c>
      <c r="G52" s="243">
        <v>223069.26500000001</v>
      </c>
      <c r="H52" s="244">
        <v>0.81299999999999994</v>
      </c>
      <c r="I52" s="245"/>
      <c r="J52" s="245"/>
      <c r="K52" s="251">
        <v>3.8</v>
      </c>
      <c r="L52" s="260" t="s">
        <v>302</v>
      </c>
      <c r="M52" s="247">
        <v>91.2</v>
      </c>
      <c r="N52" s="248">
        <v>49.2</v>
      </c>
      <c r="O52" s="210">
        <v>155181.72399999999</v>
      </c>
      <c r="P52" s="210">
        <v>244418.67600000001</v>
      </c>
      <c r="Q52" s="109">
        <v>37149.70199999999</v>
      </c>
      <c r="R52" s="204">
        <v>14511.349</v>
      </c>
      <c r="S52" s="249">
        <v>1757.7850000000001</v>
      </c>
      <c r="T52" s="250">
        <v>20880.567999999992</v>
      </c>
      <c r="U52" s="148" t="str">
        <f t="shared" si="0"/>
        <v>〇</v>
      </c>
      <c r="V52" s="3"/>
      <c r="W52" s="151"/>
      <c r="X52" s="151"/>
      <c r="Y52" s="151"/>
      <c r="Z52" s="151"/>
      <c r="AA52" s="151"/>
      <c r="AB52" s="151"/>
      <c r="AC52" s="151"/>
      <c r="AD52" s="151"/>
      <c r="AE52" s="151"/>
      <c r="AF52" s="151"/>
      <c r="AG52" s="151"/>
      <c r="AH52" s="151"/>
      <c r="AI52" s="151"/>
      <c r="AJ52" s="151"/>
      <c r="AK52" s="151"/>
      <c r="AL52" s="151"/>
      <c r="AM52" s="151"/>
      <c r="AN52" s="151"/>
      <c r="AO52" s="151"/>
      <c r="AP52" s="151"/>
    </row>
    <row r="53" spans="1:42" ht="18.75" customHeight="1">
      <c r="A53" s="377"/>
      <c r="B53" s="191" t="s">
        <v>320</v>
      </c>
      <c r="C53" s="322">
        <v>12922.743</v>
      </c>
      <c r="D53" s="253">
        <v>7490.5659999999998</v>
      </c>
      <c r="E53" s="323">
        <v>-151.06700000000001</v>
      </c>
      <c r="F53" s="253">
        <v>389.959</v>
      </c>
      <c r="G53" s="324">
        <v>228440.96799999999</v>
      </c>
      <c r="H53" s="325">
        <v>0.80800000000000005</v>
      </c>
      <c r="I53" s="254"/>
      <c r="J53" s="254"/>
      <c r="K53" s="255">
        <v>3.3</v>
      </c>
      <c r="L53" s="328" t="s">
        <v>302</v>
      </c>
      <c r="M53" s="257">
        <v>93.3</v>
      </c>
      <c r="N53" s="326">
        <v>47.1</v>
      </c>
      <c r="O53" s="211">
        <v>225599.15700000001</v>
      </c>
      <c r="P53" s="211">
        <v>238158.79699999999</v>
      </c>
      <c r="Q53" s="239">
        <v>36768.754999999997</v>
      </c>
      <c r="R53" s="235">
        <v>15052.376</v>
      </c>
      <c r="S53" s="327">
        <v>2646.058</v>
      </c>
      <c r="T53" s="258">
        <v>19070.320999999996</v>
      </c>
      <c r="U53" s="148" t="str">
        <f t="shared" si="0"/>
        <v>〇</v>
      </c>
      <c r="V53" s="151"/>
      <c r="W53" s="151"/>
      <c r="X53" s="151"/>
      <c r="Y53" s="151"/>
      <c r="Z53" s="151"/>
      <c r="AA53" s="151"/>
      <c r="AB53" s="151"/>
      <c r="AC53" s="151"/>
      <c r="AD53" s="151"/>
      <c r="AE53" s="151"/>
      <c r="AF53" s="151"/>
      <c r="AG53" s="151"/>
      <c r="AH53" s="151"/>
      <c r="AI53" s="151"/>
      <c r="AJ53" s="151"/>
      <c r="AK53" s="151"/>
      <c r="AL53" s="151"/>
      <c r="AM53" s="151"/>
      <c r="AN53" s="151"/>
      <c r="AO53" s="151"/>
      <c r="AP53" s="151"/>
    </row>
    <row r="54" spans="1:42" ht="18.75" customHeight="1">
      <c r="A54" s="399" t="s">
        <v>54</v>
      </c>
      <c r="B54" s="141" t="s">
        <v>300</v>
      </c>
      <c r="C54" s="240">
        <v>17550</v>
      </c>
      <c r="D54" s="241">
        <v>8453</v>
      </c>
      <c r="E54" s="242">
        <v>597</v>
      </c>
      <c r="F54" s="241">
        <v>-1180</v>
      </c>
      <c r="G54" s="243">
        <v>654510</v>
      </c>
      <c r="H54" s="244">
        <v>0.98899999999999999</v>
      </c>
      <c r="I54" s="245"/>
      <c r="J54" s="245"/>
      <c r="K54" s="246">
        <v>7.9</v>
      </c>
      <c r="L54" s="246">
        <v>104.4</v>
      </c>
      <c r="M54" s="247">
        <v>99.7</v>
      </c>
      <c r="N54" s="248">
        <v>50.6</v>
      </c>
      <c r="O54" s="210">
        <v>246589</v>
      </c>
      <c r="P54" s="210">
        <v>1360580</v>
      </c>
      <c r="Q54" s="109">
        <v>51198</v>
      </c>
      <c r="R54" s="204">
        <v>14252</v>
      </c>
      <c r="S54" s="249">
        <v>5091</v>
      </c>
      <c r="T54" s="250">
        <v>31855</v>
      </c>
      <c r="U54" s="148" t="str">
        <f t="shared" si="0"/>
        <v>〇</v>
      </c>
      <c r="V54" s="3"/>
      <c r="W54" s="151"/>
      <c r="X54" s="151"/>
      <c r="Y54" s="151"/>
      <c r="Z54" s="151"/>
      <c r="AA54" s="151"/>
      <c r="AB54" s="151"/>
      <c r="AC54" s="151"/>
      <c r="AD54" s="151"/>
      <c r="AE54" s="151"/>
      <c r="AF54" s="151"/>
      <c r="AG54" s="151"/>
      <c r="AH54" s="151"/>
      <c r="AI54" s="151"/>
      <c r="AJ54" s="151"/>
      <c r="AK54" s="151"/>
      <c r="AL54" s="151"/>
      <c r="AM54" s="151"/>
      <c r="AN54" s="151"/>
      <c r="AO54" s="151"/>
      <c r="AP54" s="151"/>
    </row>
    <row r="55" spans="1:42" ht="18.75" customHeight="1">
      <c r="A55" s="392"/>
      <c r="B55" s="141" t="s">
        <v>304</v>
      </c>
      <c r="C55" s="240">
        <v>18037</v>
      </c>
      <c r="D55" s="241">
        <v>10240</v>
      </c>
      <c r="E55" s="242">
        <v>1988</v>
      </c>
      <c r="F55" s="241">
        <v>3938</v>
      </c>
      <c r="G55" s="243">
        <v>673008</v>
      </c>
      <c r="H55" s="244">
        <v>0.98</v>
      </c>
      <c r="I55" s="245"/>
      <c r="J55" s="245"/>
      <c r="K55" s="251">
        <v>7.2</v>
      </c>
      <c r="L55" s="246">
        <v>94.2</v>
      </c>
      <c r="M55" s="247">
        <v>95.1</v>
      </c>
      <c r="N55" s="248">
        <v>56</v>
      </c>
      <c r="O55" s="210">
        <v>265638</v>
      </c>
      <c r="P55" s="210">
        <v>1386368</v>
      </c>
      <c r="Q55" s="109">
        <v>68680</v>
      </c>
      <c r="R55" s="204">
        <v>20268</v>
      </c>
      <c r="S55" s="249">
        <v>5540</v>
      </c>
      <c r="T55" s="250">
        <v>42872</v>
      </c>
      <c r="U55" s="148" t="str">
        <f t="shared" si="0"/>
        <v>〇</v>
      </c>
      <c r="V55" s="3"/>
      <c r="W55" s="151"/>
      <c r="X55" s="151"/>
      <c r="Y55" s="151"/>
      <c r="Z55" s="151"/>
      <c r="AA55" s="151"/>
      <c r="AB55" s="151"/>
      <c r="AC55" s="151"/>
      <c r="AD55" s="151"/>
      <c r="AE55" s="151"/>
      <c r="AF55" s="151"/>
      <c r="AG55" s="151"/>
      <c r="AH55" s="151"/>
      <c r="AI55" s="151"/>
      <c r="AJ55" s="151"/>
      <c r="AK55" s="151"/>
      <c r="AL55" s="151"/>
      <c r="AM55" s="151"/>
      <c r="AN55" s="151"/>
      <c r="AO55" s="151"/>
      <c r="AP55" s="151"/>
    </row>
    <row r="56" spans="1:42" ht="18.75" customHeight="1">
      <c r="A56" s="392"/>
      <c r="B56" s="141" t="s">
        <v>305</v>
      </c>
      <c r="C56" s="240">
        <v>15830</v>
      </c>
      <c r="D56" s="241">
        <v>8202</v>
      </c>
      <c r="E56" s="242">
        <v>-2043</v>
      </c>
      <c r="F56" s="241">
        <v>11324</v>
      </c>
      <c r="G56" s="243">
        <v>664266</v>
      </c>
      <c r="H56" s="244">
        <v>0.98</v>
      </c>
      <c r="I56" s="245"/>
      <c r="J56" s="245"/>
      <c r="K56" s="251">
        <v>6.8</v>
      </c>
      <c r="L56" s="246">
        <v>88.6</v>
      </c>
      <c r="M56" s="247">
        <v>97.8</v>
      </c>
      <c r="N56" s="248">
        <v>57.3</v>
      </c>
      <c r="O56" s="210">
        <v>255809</v>
      </c>
      <c r="P56" s="210">
        <v>1381521</v>
      </c>
      <c r="Q56" s="109">
        <v>101079</v>
      </c>
      <c r="R56" s="204">
        <v>37717</v>
      </c>
      <c r="S56" s="249">
        <v>5989</v>
      </c>
      <c r="T56" s="250">
        <v>57373</v>
      </c>
      <c r="U56" s="148" t="str">
        <f t="shared" si="0"/>
        <v>〇</v>
      </c>
      <c r="V56" s="3"/>
      <c r="W56" s="151"/>
      <c r="X56" s="151"/>
      <c r="Y56" s="151"/>
      <c r="Z56" s="151"/>
      <c r="AA56" s="151"/>
      <c r="AB56" s="151"/>
      <c r="AC56" s="151"/>
      <c r="AD56" s="151"/>
      <c r="AE56" s="151"/>
      <c r="AF56" s="151"/>
      <c r="AG56" s="151"/>
      <c r="AH56" s="151"/>
      <c r="AI56" s="151"/>
      <c r="AJ56" s="151"/>
      <c r="AK56" s="151"/>
      <c r="AL56" s="151"/>
      <c r="AM56" s="151"/>
      <c r="AN56" s="151"/>
      <c r="AO56" s="151"/>
      <c r="AP56" s="151"/>
    </row>
    <row r="57" spans="1:42" ht="18.75" customHeight="1">
      <c r="A57" s="392"/>
      <c r="B57" s="141" t="s">
        <v>308</v>
      </c>
      <c r="C57" s="240">
        <v>17678</v>
      </c>
      <c r="D57" s="241">
        <v>9441</v>
      </c>
      <c r="E57" s="242">
        <v>1239</v>
      </c>
      <c r="F57" s="241">
        <v>-15735</v>
      </c>
      <c r="G57" s="243">
        <v>678206</v>
      </c>
      <c r="H57" s="244">
        <v>0.97399999999999998</v>
      </c>
      <c r="I57" s="245"/>
      <c r="J57" s="245"/>
      <c r="K57" s="251">
        <v>6.4</v>
      </c>
      <c r="L57" s="246">
        <v>83</v>
      </c>
      <c r="M57" s="247">
        <v>99.9</v>
      </c>
      <c r="N57" s="248">
        <v>57.9</v>
      </c>
      <c r="O57" s="210">
        <v>333190</v>
      </c>
      <c r="P57" s="210">
        <v>1377752</v>
      </c>
      <c r="Q57" s="109">
        <v>97772</v>
      </c>
      <c r="R57" s="204">
        <v>24079</v>
      </c>
      <c r="S57" s="249">
        <v>8193</v>
      </c>
      <c r="T57" s="250">
        <v>65500</v>
      </c>
      <c r="U57" s="148" t="str">
        <f t="shared" si="0"/>
        <v>〇</v>
      </c>
      <c r="V57" s="3"/>
      <c r="W57" s="151"/>
      <c r="X57" s="151"/>
      <c r="Y57" s="151"/>
      <c r="Z57" s="151"/>
      <c r="AA57" s="151"/>
      <c r="AB57" s="151"/>
      <c r="AC57" s="151"/>
      <c r="AD57" s="151"/>
      <c r="AE57" s="151"/>
      <c r="AF57" s="151"/>
      <c r="AG57" s="151"/>
      <c r="AH57" s="151"/>
      <c r="AI57" s="151"/>
      <c r="AJ57" s="151"/>
      <c r="AK57" s="151"/>
      <c r="AL57" s="151"/>
      <c r="AM57" s="151"/>
      <c r="AN57" s="151"/>
      <c r="AO57" s="151"/>
      <c r="AP57" s="151"/>
    </row>
    <row r="58" spans="1:42" ht="18.75" customHeight="1">
      <c r="A58" s="393"/>
      <c r="B58" s="191" t="s">
        <v>320</v>
      </c>
      <c r="C58" s="322">
        <v>20638</v>
      </c>
      <c r="D58" s="253">
        <v>5485</v>
      </c>
      <c r="E58" s="323">
        <v>-3956</v>
      </c>
      <c r="F58" s="253">
        <v>-16781</v>
      </c>
      <c r="G58" s="324">
        <v>697194</v>
      </c>
      <c r="H58" s="325">
        <v>0.98299999999999998</v>
      </c>
      <c r="I58" s="254"/>
      <c r="J58" s="254"/>
      <c r="K58" s="255">
        <v>6.4</v>
      </c>
      <c r="L58" s="256">
        <v>84.2</v>
      </c>
      <c r="M58" s="257">
        <v>101.2</v>
      </c>
      <c r="N58" s="326">
        <v>56.4</v>
      </c>
      <c r="O58" s="211">
        <v>366036</v>
      </c>
      <c r="P58" s="211">
        <v>1405632</v>
      </c>
      <c r="Q58" s="239">
        <v>77843</v>
      </c>
      <c r="R58" s="235">
        <v>16093</v>
      </c>
      <c r="S58" s="327">
        <v>9355</v>
      </c>
      <c r="T58" s="258">
        <v>52395</v>
      </c>
      <c r="U58" s="148" t="str">
        <f t="shared" si="0"/>
        <v>〇</v>
      </c>
      <c r="V58" s="60"/>
      <c r="W58" s="151"/>
      <c r="X58" s="151"/>
      <c r="Y58" s="151"/>
      <c r="Z58" s="151"/>
      <c r="AA58" s="151"/>
      <c r="AB58" s="151"/>
      <c r="AC58" s="151"/>
      <c r="AD58" s="151"/>
      <c r="AE58" s="151"/>
      <c r="AF58" s="151"/>
      <c r="AG58" s="151"/>
      <c r="AH58" s="151"/>
      <c r="AI58" s="151"/>
      <c r="AJ58" s="151"/>
      <c r="AK58" s="151"/>
      <c r="AL58" s="151"/>
      <c r="AM58" s="151"/>
      <c r="AN58" s="151"/>
      <c r="AO58" s="151"/>
      <c r="AP58" s="151"/>
    </row>
    <row r="59" spans="1:42" ht="18.75" customHeight="1">
      <c r="A59" s="376" t="s">
        <v>55</v>
      </c>
      <c r="B59" s="141" t="s">
        <v>300</v>
      </c>
      <c r="C59" s="240">
        <v>7554</v>
      </c>
      <c r="D59" s="241">
        <v>-317</v>
      </c>
      <c r="E59" s="242">
        <v>-728</v>
      </c>
      <c r="F59" s="241">
        <v>-1159</v>
      </c>
      <c r="G59" s="243">
        <v>405034</v>
      </c>
      <c r="H59" s="244">
        <v>0.81299999999999994</v>
      </c>
      <c r="I59" s="245">
        <v>0.1</v>
      </c>
      <c r="J59" s="245"/>
      <c r="K59" s="246">
        <v>11.4</v>
      </c>
      <c r="L59" s="246">
        <v>193.4</v>
      </c>
      <c r="M59" s="247">
        <v>99.7</v>
      </c>
      <c r="N59" s="248">
        <v>48.9</v>
      </c>
      <c r="O59" s="210">
        <v>131683</v>
      </c>
      <c r="P59" s="210">
        <v>1367869</v>
      </c>
      <c r="Q59" s="109">
        <v>34818</v>
      </c>
      <c r="R59" s="267" t="s">
        <v>21</v>
      </c>
      <c r="S59" s="260" t="s">
        <v>21</v>
      </c>
      <c r="T59" s="250">
        <v>34818</v>
      </c>
      <c r="U59" s="148" t="e">
        <f t="shared" si="0"/>
        <v>#VALUE!</v>
      </c>
      <c r="V59" s="3"/>
      <c r="W59" s="151"/>
      <c r="X59" s="151"/>
      <c r="Y59" s="151"/>
      <c r="Z59" s="151"/>
      <c r="AA59" s="151"/>
      <c r="AB59" s="151"/>
      <c r="AC59" s="151"/>
      <c r="AD59" s="151"/>
      <c r="AE59" s="151"/>
      <c r="AF59" s="151"/>
      <c r="AG59" s="151"/>
      <c r="AH59" s="151"/>
      <c r="AI59" s="151"/>
      <c r="AJ59" s="151"/>
      <c r="AK59" s="151"/>
      <c r="AL59" s="151"/>
      <c r="AM59" s="151"/>
      <c r="AN59" s="151"/>
      <c r="AO59" s="151"/>
      <c r="AP59" s="151"/>
    </row>
    <row r="60" spans="1:42" ht="18.75" customHeight="1">
      <c r="A60" s="392"/>
      <c r="B60" s="141" t="s">
        <v>304</v>
      </c>
      <c r="C60" s="240">
        <v>2606</v>
      </c>
      <c r="D60" s="241">
        <v>388</v>
      </c>
      <c r="E60" s="242">
        <v>705</v>
      </c>
      <c r="F60" s="241">
        <v>10156</v>
      </c>
      <c r="G60" s="243">
        <v>424383</v>
      </c>
      <c r="H60" s="244">
        <v>0.80500000000000005</v>
      </c>
      <c r="I60" s="245"/>
      <c r="J60" s="245"/>
      <c r="K60" s="251">
        <v>11.8</v>
      </c>
      <c r="L60" s="252">
        <v>170.4</v>
      </c>
      <c r="M60" s="247">
        <v>94.8</v>
      </c>
      <c r="N60" s="248">
        <v>55.8</v>
      </c>
      <c r="O60" s="210">
        <v>132694</v>
      </c>
      <c r="P60" s="210">
        <v>1358075</v>
      </c>
      <c r="Q60" s="109">
        <v>47594</v>
      </c>
      <c r="R60" s="267">
        <v>9452</v>
      </c>
      <c r="S60" s="260" t="s">
        <v>21</v>
      </c>
      <c r="T60" s="250">
        <v>38142</v>
      </c>
      <c r="U60" s="148" t="e">
        <f t="shared" si="0"/>
        <v>#VALUE!</v>
      </c>
      <c r="V60" s="3"/>
      <c r="W60" s="151"/>
      <c r="X60" s="151"/>
      <c r="Y60" s="151"/>
      <c r="Z60" s="151"/>
      <c r="AA60" s="151"/>
      <c r="AB60" s="151"/>
      <c r="AC60" s="151"/>
      <c r="AD60" s="151"/>
      <c r="AE60" s="151"/>
      <c r="AF60" s="151"/>
      <c r="AG60" s="151"/>
      <c r="AH60" s="151"/>
      <c r="AI60" s="151"/>
      <c r="AJ60" s="151"/>
      <c r="AK60" s="151"/>
      <c r="AL60" s="151"/>
      <c r="AM60" s="151"/>
      <c r="AN60" s="151"/>
      <c r="AO60" s="151"/>
      <c r="AP60" s="151"/>
    </row>
    <row r="61" spans="1:42" ht="18.75" customHeight="1">
      <c r="A61" s="392"/>
      <c r="B61" s="141" t="s">
        <v>305</v>
      </c>
      <c r="C61" s="240">
        <v>16539</v>
      </c>
      <c r="D61" s="241">
        <v>7707</v>
      </c>
      <c r="E61" s="242">
        <v>7319</v>
      </c>
      <c r="F61" s="241">
        <v>6893</v>
      </c>
      <c r="G61" s="243">
        <v>412908</v>
      </c>
      <c r="H61" s="244">
        <v>0.80800000000000005</v>
      </c>
      <c r="I61" s="245"/>
      <c r="J61" s="245"/>
      <c r="K61" s="251">
        <v>11.9</v>
      </c>
      <c r="L61" s="252">
        <v>148.6</v>
      </c>
      <c r="M61" s="247">
        <v>99.2</v>
      </c>
      <c r="N61" s="248">
        <v>55.9</v>
      </c>
      <c r="O61" s="210">
        <v>112997</v>
      </c>
      <c r="P61" s="210">
        <v>1338128</v>
      </c>
      <c r="Q61" s="109">
        <v>49601</v>
      </c>
      <c r="R61" s="267">
        <v>9436</v>
      </c>
      <c r="S61" s="260" t="s">
        <v>302</v>
      </c>
      <c r="T61" s="250">
        <v>40165</v>
      </c>
      <c r="U61" s="148" t="e">
        <f t="shared" si="0"/>
        <v>#VALUE!</v>
      </c>
      <c r="V61" s="3"/>
      <c r="W61" s="151"/>
      <c r="X61" s="151"/>
      <c r="Y61" s="151"/>
      <c r="Z61" s="151"/>
      <c r="AA61" s="151"/>
      <c r="AB61" s="151"/>
      <c r="AC61" s="151"/>
      <c r="AD61" s="151"/>
      <c r="AE61" s="151"/>
      <c r="AF61" s="151"/>
      <c r="AG61" s="151"/>
      <c r="AH61" s="151"/>
      <c r="AI61" s="151"/>
      <c r="AJ61" s="151"/>
      <c r="AK61" s="151"/>
      <c r="AL61" s="151"/>
      <c r="AM61" s="151"/>
      <c r="AN61" s="151"/>
      <c r="AO61" s="151"/>
      <c r="AP61" s="151"/>
    </row>
    <row r="62" spans="1:42" ht="18.75" customHeight="1">
      <c r="A62" s="392"/>
      <c r="B62" s="141" t="s">
        <v>308</v>
      </c>
      <c r="C62" s="240">
        <v>0</v>
      </c>
      <c r="D62" s="241">
        <v>8494</v>
      </c>
      <c r="E62" s="242">
        <v>787</v>
      </c>
      <c r="F62" s="241">
        <v>-1082</v>
      </c>
      <c r="G62" s="243">
        <v>417480</v>
      </c>
      <c r="H62" s="244">
        <v>0.80100000000000005</v>
      </c>
      <c r="I62" s="245"/>
      <c r="J62" s="245"/>
      <c r="K62" s="251">
        <v>11.8</v>
      </c>
      <c r="L62" s="252">
        <v>140.5</v>
      </c>
      <c r="M62" s="247">
        <v>98.5</v>
      </c>
      <c r="N62" s="248">
        <v>56.7</v>
      </c>
      <c r="O62" s="210">
        <v>89151</v>
      </c>
      <c r="P62" s="210">
        <v>1311704</v>
      </c>
      <c r="Q62" s="109">
        <v>65165</v>
      </c>
      <c r="R62" s="267">
        <v>15299</v>
      </c>
      <c r="S62" s="260" t="s">
        <v>302</v>
      </c>
      <c r="T62" s="250">
        <v>49866</v>
      </c>
      <c r="U62" s="148" t="e">
        <f>IF(R62+S62+T62=Q62,"〇","✖")</f>
        <v>#VALUE!</v>
      </c>
      <c r="V62" s="3"/>
      <c r="W62" s="151"/>
      <c r="X62" s="151"/>
      <c r="Y62" s="151"/>
      <c r="Z62" s="151"/>
      <c r="AA62" s="151"/>
      <c r="AB62" s="151"/>
      <c r="AC62" s="151"/>
      <c r="AD62" s="151"/>
      <c r="AE62" s="151"/>
      <c r="AF62" s="151"/>
      <c r="AG62" s="151"/>
      <c r="AH62" s="151"/>
      <c r="AI62" s="151"/>
      <c r="AJ62" s="151"/>
      <c r="AK62" s="151"/>
      <c r="AL62" s="151"/>
      <c r="AM62" s="151"/>
      <c r="AN62" s="151"/>
      <c r="AO62" s="151"/>
      <c r="AP62" s="151"/>
    </row>
    <row r="63" spans="1:42" ht="18.75" customHeight="1">
      <c r="A63" s="393"/>
      <c r="B63" s="191" t="s">
        <v>320</v>
      </c>
      <c r="C63" s="322">
        <v>0</v>
      </c>
      <c r="D63" s="253">
        <v>5794</v>
      </c>
      <c r="E63" s="323">
        <v>-2700</v>
      </c>
      <c r="F63" s="253">
        <v>-8263</v>
      </c>
      <c r="G63" s="324">
        <v>426835</v>
      </c>
      <c r="H63" s="325">
        <v>0.80700000000000005</v>
      </c>
      <c r="I63" s="254"/>
      <c r="J63" s="254"/>
      <c r="K63" s="255">
        <v>12</v>
      </c>
      <c r="L63" s="259">
        <v>132</v>
      </c>
      <c r="M63" s="257">
        <v>100.4</v>
      </c>
      <c r="N63" s="326">
        <v>57.3</v>
      </c>
      <c r="O63" s="211">
        <v>130637</v>
      </c>
      <c r="P63" s="211">
        <v>1272194</v>
      </c>
      <c r="Q63" s="239">
        <v>61678</v>
      </c>
      <c r="R63" s="330">
        <v>18504</v>
      </c>
      <c r="S63" s="328">
        <v>2717</v>
      </c>
      <c r="T63" s="258">
        <v>40457</v>
      </c>
      <c r="U63" s="148" t="str">
        <f t="shared" si="0"/>
        <v>〇</v>
      </c>
      <c r="V63" s="60"/>
      <c r="W63" s="151"/>
      <c r="X63" s="151"/>
      <c r="Y63" s="151"/>
      <c r="Z63" s="151"/>
      <c r="AA63" s="151"/>
      <c r="AB63" s="151"/>
      <c r="AC63" s="151"/>
      <c r="AD63" s="151"/>
      <c r="AE63" s="151"/>
      <c r="AF63" s="151"/>
      <c r="AG63" s="151"/>
      <c r="AH63" s="151"/>
      <c r="AI63" s="151"/>
      <c r="AJ63" s="151"/>
      <c r="AK63" s="151"/>
      <c r="AL63" s="151"/>
      <c r="AM63" s="151"/>
      <c r="AN63" s="151"/>
      <c r="AO63" s="151"/>
      <c r="AP63" s="151"/>
    </row>
    <row r="64" spans="1:42" ht="18.75" customHeight="1">
      <c r="A64" s="399" t="s">
        <v>56</v>
      </c>
      <c r="B64" s="141" t="s">
        <v>300</v>
      </c>
      <c r="C64" s="240">
        <v>28032</v>
      </c>
      <c r="D64" s="241">
        <v>13041</v>
      </c>
      <c r="E64" s="242">
        <v>10369</v>
      </c>
      <c r="F64" s="241">
        <v>15145</v>
      </c>
      <c r="G64" s="243">
        <v>864931</v>
      </c>
      <c r="H64" s="244">
        <v>0.93700000000000006</v>
      </c>
      <c r="I64" s="245"/>
      <c r="J64" s="245"/>
      <c r="K64" s="246">
        <v>2.7</v>
      </c>
      <c r="L64" s="246">
        <v>5.3</v>
      </c>
      <c r="M64" s="247">
        <v>94.3</v>
      </c>
      <c r="N64" s="248">
        <v>44.9</v>
      </c>
      <c r="O64" s="210">
        <v>268315</v>
      </c>
      <c r="P64" s="210">
        <v>1734635</v>
      </c>
      <c r="Q64" s="109">
        <v>231287</v>
      </c>
      <c r="R64" s="268">
        <v>166382</v>
      </c>
      <c r="S64" s="260" t="s">
        <v>21</v>
      </c>
      <c r="T64" s="250">
        <v>64905</v>
      </c>
      <c r="U64" s="148" t="e">
        <f t="shared" si="0"/>
        <v>#VALUE!</v>
      </c>
      <c r="V64" s="3"/>
      <c r="W64" s="151"/>
      <c r="X64" s="151"/>
      <c r="Y64" s="151"/>
      <c r="Z64" s="151"/>
      <c r="AA64" s="151"/>
      <c r="AB64" s="151"/>
      <c r="AC64" s="151"/>
      <c r="AD64" s="151"/>
      <c r="AE64" s="151"/>
      <c r="AF64" s="151"/>
      <c r="AG64" s="151"/>
      <c r="AH64" s="151"/>
      <c r="AI64" s="151"/>
      <c r="AJ64" s="151"/>
      <c r="AK64" s="151"/>
      <c r="AL64" s="151"/>
      <c r="AM64" s="151"/>
      <c r="AN64" s="151"/>
      <c r="AO64" s="151"/>
      <c r="AP64" s="151"/>
    </row>
    <row r="65" spans="1:42" ht="18.75" customHeight="1">
      <c r="A65" s="392"/>
      <c r="B65" s="141" t="s">
        <v>304</v>
      </c>
      <c r="C65" s="240">
        <v>41525</v>
      </c>
      <c r="D65" s="241">
        <v>30796</v>
      </c>
      <c r="E65" s="242">
        <v>17755</v>
      </c>
      <c r="F65" s="241">
        <v>64104</v>
      </c>
      <c r="G65" s="243">
        <v>899579</v>
      </c>
      <c r="H65" s="244">
        <v>0.92300000000000004</v>
      </c>
      <c r="I65" s="245"/>
      <c r="J65" s="245"/>
      <c r="K65" s="251">
        <v>1.8</v>
      </c>
      <c r="L65" s="269" t="s">
        <v>21</v>
      </c>
      <c r="M65" s="247">
        <v>85.1</v>
      </c>
      <c r="N65" s="248">
        <v>47.1</v>
      </c>
      <c r="O65" s="210">
        <v>296524</v>
      </c>
      <c r="P65" s="210">
        <v>1702596</v>
      </c>
      <c r="Q65" s="109">
        <v>277058</v>
      </c>
      <c r="R65" s="204">
        <v>212731</v>
      </c>
      <c r="S65" s="260" t="s">
        <v>21</v>
      </c>
      <c r="T65" s="250">
        <v>64327</v>
      </c>
      <c r="U65" s="148" t="e">
        <f t="shared" si="0"/>
        <v>#VALUE!</v>
      </c>
      <c r="V65" s="3"/>
      <c r="W65" s="151"/>
      <c r="X65" s="151"/>
      <c r="Y65" s="151"/>
      <c r="Z65" s="151"/>
      <c r="AA65" s="151"/>
      <c r="AB65" s="151"/>
      <c r="AC65" s="151"/>
      <c r="AD65" s="151"/>
      <c r="AE65" s="151"/>
      <c r="AF65" s="151"/>
      <c r="AG65" s="151"/>
      <c r="AH65" s="151"/>
      <c r="AI65" s="151"/>
      <c r="AJ65" s="151"/>
      <c r="AK65" s="151"/>
      <c r="AL65" s="151"/>
      <c r="AM65" s="151"/>
      <c r="AN65" s="151"/>
      <c r="AO65" s="151"/>
      <c r="AP65" s="151"/>
    </row>
    <row r="66" spans="1:42" ht="18.75" customHeight="1">
      <c r="A66" s="392"/>
      <c r="B66" s="141" t="s">
        <v>305</v>
      </c>
      <c r="C66" s="240">
        <v>31498</v>
      </c>
      <c r="D66" s="241">
        <v>25773</v>
      </c>
      <c r="E66" s="242">
        <v>-5024</v>
      </c>
      <c r="F66" s="241">
        <v>27155</v>
      </c>
      <c r="G66" s="243">
        <v>872042</v>
      </c>
      <c r="H66" s="244">
        <v>0.92300000000000004</v>
      </c>
      <c r="I66" s="245"/>
      <c r="J66" s="245"/>
      <c r="K66" s="251">
        <v>1.3</v>
      </c>
      <c r="L66" s="269" t="s">
        <v>21</v>
      </c>
      <c r="M66" s="247">
        <v>92.4</v>
      </c>
      <c r="N66" s="248">
        <v>51.8</v>
      </c>
      <c r="O66" s="210">
        <v>265408</v>
      </c>
      <c r="P66" s="210">
        <v>1628134</v>
      </c>
      <c r="Q66" s="109">
        <v>309689</v>
      </c>
      <c r="R66" s="204">
        <v>245229</v>
      </c>
      <c r="S66" s="260" t="s">
        <v>302</v>
      </c>
      <c r="T66" s="250">
        <v>64460</v>
      </c>
      <c r="U66" s="148" t="e">
        <f t="shared" si="0"/>
        <v>#VALUE!</v>
      </c>
      <c r="V66" s="3"/>
      <c r="W66" s="151"/>
      <c r="X66" s="151"/>
      <c r="Y66" s="151"/>
      <c r="Z66" s="151"/>
      <c r="AA66" s="151"/>
      <c r="AB66" s="151"/>
      <c r="AC66" s="151"/>
      <c r="AD66" s="151"/>
      <c r="AE66" s="151"/>
      <c r="AF66" s="151"/>
      <c r="AG66" s="151"/>
      <c r="AH66" s="151"/>
      <c r="AI66" s="151"/>
      <c r="AJ66" s="151"/>
      <c r="AK66" s="151"/>
      <c r="AL66" s="151"/>
      <c r="AM66" s="151"/>
      <c r="AN66" s="151"/>
      <c r="AO66" s="151"/>
      <c r="AP66" s="151"/>
    </row>
    <row r="67" spans="1:42" ht="18.75" customHeight="1">
      <c r="A67" s="392"/>
      <c r="B67" s="141" t="s">
        <v>308</v>
      </c>
      <c r="C67" s="240">
        <v>23696</v>
      </c>
      <c r="D67" s="241">
        <v>16433</v>
      </c>
      <c r="E67" s="242">
        <v>-9340</v>
      </c>
      <c r="F67" s="241">
        <v>14227</v>
      </c>
      <c r="G67" s="243">
        <v>889352</v>
      </c>
      <c r="H67" s="244">
        <v>0.91900000000000004</v>
      </c>
      <c r="I67" s="245"/>
      <c r="J67" s="245"/>
      <c r="K67" s="251">
        <v>0.9</v>
      </c>
      <c r="L67" s="269" t="s">
        <v>21</v>
      </c>
      <c r="M67" s="247">
        <v>92</v>
      </c>
      <c r="N67" s="248">
        <v>52.3</v>
      </c>
      <c r="O67" s="210">
        <v>347580</v>
      </c>
      <c r="P67" s="210">
        <v>1526879</v>
      </c>
      <c r="Q67" s="109">
        <v>333115</v>
      </c>
      <c r="R67" s="204">
        <v>268796</v>
      </c>
      <c r="S67" s="260" t="s">
        <v>302</v>
      </c>
      <c r="T67" s="250">
        <v>64319</v>
      </c>
      <c r="U67" s="148" t="e">
        <f t="shared" si="0"/>
        <v>#VALUE!</v>
      </c>
      <c r="V67" s="3"/>
      <c r="W67" s="151"/>
      <c r="X67" s="151"/>
      <c r="Y67" s="151"/>
      <c r="Z67" s="151"/>
      <c r="AA67" s="151"/>
      <c r="AB67" s="151"/>
      <c r="AC67" s="151"/>
      <c r="AD67" s="151"/>
      <c r="AE67" s="151"/>
      <c r="AF67" s="151"/>
      <c r="AG67" s="151"/>
      <c r="AH67" s="151"/>
      <c r="AI67" s="151"/>
      <c r="AJ67" s="151"/>
      <c r="AK67" s="151"/>
      <c r="AL67" s="151"/>
      <c r="AM67" s="151"/>
      <c r="AN67" s="151"/>
      <c r="AO67" s="151"/>
      <c r="AP67" s="151"/>
    </row>
    <row r="68" spans="1:42" ht="18.75" customHeight="1">
      <c r="A68" s="393"/>
      <c r="B68" s="191" t="s">
        <v>320</v>
      </c>
      <c r="C68" s="322">
        <v>24961</v>
      </c>
      <c r="D68" s="253">
        <v>20568</v>
      </c>
      <c r="E68" s="323">
        <v>4136</v>
      </c>
      <c r="F68" s="253">
        <v>22289</v>
      </c>
      <c r="G68" s="324">
        <v>911210</v>
      </c>
      <c r="H68" s="325">
        <v>0.93500000000000005</v>
      </c>
      <c r="I68" s="254"/>
      <c r="J68" s="254"/>
      <c r="K68" s="255">
        <v>0.1</v>
      </c>
      <c r="L68" s="270" t="s">
        <v>21</v>
      </c>
      <c r="M68" s="257">
        <v>89.8</v>
      </c>
      <c r="N68" s="326">
        <v>52.1</v>
      </c>
      <c r="O68" s="211">
        <v>350161</v>
      </c>
      <c r="P68" s="211">
        <v>1464317</v>
      </c>
      <c r="Q68" s="239">
        <v>356749</v>
      </c>
      <c r="R68" s="235">
        <v>286949</v>
      </c>
      <c r="S68" s="328" t="s">
        <v>302</v>
      </c>
      <c r="T68" s="258">
        <v>69800</v>
      </c>
      <c r="U68" s="148" t="e">
        <f t="shared" ref="U68:U103" si="1">IF(R68+S68+T68=Q68,"〇","✖")</f>
        <v>#VALUE!</v>
      </c>
      <c r="V68" s="60"/>
      <c r="W68" s="151"/>
      <c r="X68" s="151"/>
      <c r="Y68" s="151"/>
      <c r="Z68" s="151"/>
      <c r="AA68" s="151"/>
      <c r="AB68" s="151"/>
      <c r="AC68" s="151"/>
      <c r="AD68" s="151"/>
      <c r="AE68" s="151"/>
      <c r="AF68" s="151"/>
      <c r="AG68" s="151"/>
      <c r="AH68" s="151"/>
      <c r="AI68" s="151"/>
      <c r="AJ68" s="151"/>
      <c r="AK68" s="151"/>
      <c r="AL68" s="151"/>
      <c r="AM68" s="151"/>
      <c r="AN68" s="151"/>
      <c r="AO68" s="151"/>
      <c r="AP68" s="151"/>
    </row>
    <row r="69" spans="1:42" ht="18.75" customHeight="1">
      <c r="A69" s="399" t="s">
        <v>57</v>
      </c>
      <c r="B69" s="141" t="s">
        <v>300</v>
      </c>
      <c r="C69" s="240">
        <v>2352</v>
      </c>
      <c r="D69" s="241">
        <v>1430</v>
      </c>
      <c r="E69" s="242">
        <v>-10</v>
      </c>
      <c r="F69" s="241">
        <v>6054</v>
      </c>
      <c r="G69" s="243">
        <v>224924</v>
      </c>
      <c r="H69" s="244">
        <v>0.81</v>
      </c>
      <c r="I69" s="245"/>
      <c r="J69" s="245"/>
      <c r="K69" s="246">
        <v>5.8</v>
      </c>
      <c r="L69" s="246">
        <v>5</v>
      </c>
      <c r="M69" s="247">
        <v>100.8</v>
      </c>
      <c r="N69" s="248">
        <v>34.9</v>
      </c>
      <c r="O69" s="210">
        <v>77107</v>
      </c>
      <c r="P69" s="210">
        <v>474550</v>
      </c>
      <c r="Q69" s="109">
        <v>43397</v>
      </c>
      <c r="R69" s="204">
        <v>8564</v>
      </c>
      <c r="S69" s="249">
        <v>991</v>
      </c>
      <c r="T69" s="250">
        <v>33842</v>
      </c>
      <c r="U69" s="148" t="str">
        <f t="shared" si="1"/>
        <v>〇</v>
      </c>
      <c r="V69" s="3"/>
      <c r="W69" s="151"/>
      <c r="X69" s="151"/>
      <c r="Y69" s="151"/>
      <c r="Z69" s="151"/>
      <c r="AA69" s="151"/>
      <c r="AB69" s="151"/>
      <c r="AC69" s="151"/>
      <c r="AD69" s="151"/>
      <c r="AE69" s="151"/>
      <c r="AF69" s="151"/>
      <c r="AG69" s="151"/>
      <c r="AH69" s="151"/>
      <c r="AI69" s="151"/>
      <c r="AJ69" s="151"/>
      <c r="AK69" s="151"/>
      <c r="AL69" s="151"/>
      <c r="AM69" s="151"/>
      <c r="AN69" s="151"/>
      <c r="AO69" s="151"/>
      <c r="AP69" s="151"/>
    </row>
    <row r="70" spans="1:42" ht="18.75" customHeight="1">
      <c r="A70" s="392"/>
      <c r="B70" s="141" t="s">
        <v>304</v>
      </c>
      <c r="C70" s="240">
        <v>8259</v>
      </c>
      <c r="D70" s="241">
        <v>7292</v>
      </c>
      <c r="E70" s="242">
        <v>5862</v>
      </c>
      <c r="F70" s="241">
        <v>13470</v>
      </c>
      <c r="G70" s="243">
        <v>236014</v>
      </c>
      <c r="H70" s="244">
        <v>0.78700000000000003</v>
      </c>
      <c r="I70" s="245"/>
      <c r="J70" s="245"/>
      <c r="K70" s="251">
        <v>6.1</v>
      </c>
      <c r="L70" s="269" t="s">
        <v>21</v>
      </c>
      <c r="M70" s="247">
        <v>93.7</v>
      </c>
      <c r="N70" s="248">
        <v>38.6</v>
      </c>
      <c r="O70" s="210">
        <v>66333</v>
      </c>
      <c r="P70" s="210">
        <v>481398</v>
      </c>
      <c r="Q70" s="109">
        <v>65474</v>
      </c>
      <c r="R70" s="204">
        <v>16172</v>
      </c>
      <c r="S70" s="249">
        <v>9664</v>
      </c>
      <c r="T70" s="250">
        <v>39638</v>
      </c>
      <c r="U70" s="148" t="str">
        <f t="shared" si="1"/>
        <v>〇</v>
      </c>
      <c r="V70" s="3"/>
      <c r="W70" s="151"/>
      <c r="X70" s="151"/>
      <c r="Y70" s="151"/>
      <c r="Z70" s="151"/>
      <c r="AA70" s="151"/>
      <c r="AB70" s="151"/>
      <c r="AC70" s="151"/>
      <c r="AD70" s="151"/>
      <c r="AE70" s="151"/>
      <c r="AF70" s="151"/>
      <c r="AG70" s="151"/>
      <c r="AH70" s="151"/>
      <c r="AI70" s="151"/>
      <c r="AJ70" s="151"/>
      <c r="AK70" s="151"/>
      <c r="AL70" s="151"/>
      <c r="AM70" s="151"/>
      <c r="AN70" s="151"/>
      <c r="AO70" s="151"/>
      <c r="AP70" s="151"/>
    </row>
    <row r="71" spans="1:42" ht="18.75" customHeight="1">
      <c r="A71" s="392"/>
      <c r="B71" s="141" t="s">
        <v>305</v>
      </c>
      <c r="C71" s="240">
        <v>8840</v>
      </c>
      <c r="D71" s="241">
        <v>7848</v>
      </c>
      <c r="E71" s="242">
        <v>555</v>
      </c>
      <c r="F71" s="241">
        <v>4215</v>
      </c>
      <c r="G71" s="243">
        <v>229937</v>
      </c>
      <c r="H71" s="244">
        <v>0.77700000000000002</v>
      </c>
      <c r="I71" s="245"/>
      <c r="J71" s="245"/>
      <c r="K71" s="261">
        <v>6</v>
      </c>
      <c r="L71" s="269" t="s">
        <v>21</v>
      </c>
      <c r="M71" s="247">
        <v>102.4</v>
      </c>
      <c r="N71" s="248">
        <v>44.2</v>
      </c>
      <c r="O71" s="210">
        <v>93087</v>
      </c>
      <c r="P71" s="210">
        <v>470127</v>
      </c>
      <c r="Q71" s="109">
        <v>64152</v>
      </c>
      <c r="R71" s="204">
        <v>19832</v>
      </c>
      <c r="S71" s="249">
        <v>1708</v>
      </c>
      <c r="T71" s="250">
        <v>42612</v>
      </c>
      <c r="U71" s="148" t="str">
        <f t="shared" si="1"/>
        <v>〇</v>
      </c>
      <c r="V71" s="3"/>
      <c r="W71" s="151"/>
      <c r="X71" s="151"/>
      <c r="Y71" s="151"/>
      <c r="Z71" s="151"/>
      <c r="AA71" s="151"/>
      <c r="AB71" s="151"/>
      <c r="AC71" s="151"/>
      <c r="AD71" s="151"/>
      <c r="AE71" s="151"/>
      <c r="AF71" s="151"/>
      <c r="AG71" s="151"/>
      <c r="AH71" s="151"/>
      <c r="AI71" s="151"/>
      <c r="AJ71" s="151"/>
      <c r="AK71" s="151"/>
      <c r="AL71" s="151"/>
      <c r="AM71" s="151"/>
      <c r="AN71" s="151"/>
      <c r="AO71" s="151"/>
      <c r="AP71" s="151"/>
    </row>
    <row r="72" spans="1:42" ht="18.75" customHeight="1">
      <c r="A72" s="392"/>
      <c r="B72" s="141" t="s">
        <v>308</v>
      </c>
      <c r="C72" s="240">
        <v>8335</v>
      </c>
      <c r="D72" s="241">
        <v>7360</v>
      </c>
      <c r="E72" s="242">
        <v>-487</v>
      </c>
      <c r="F72" s="241">
        <v>3372</v>
      </c>
      <c r="G72" s="243">
        <v>235367</v>
      </c>
      <c r="H72" s="244">
        <v>0.75900000000000001</v>
      </c>
      <c r="I72" s="245"/>
      <c r="J72" s="245"/>
      <c r="K72" s="261">
        <v>5.4</v>
      </c>
      <c r="L72" s="269" t="s">
        <v>21</v>
      </c>
      <c r="M72" s="247">
        <v>100.9</v>
      </c>
      <c r="N72" s="248">
        <v>42.7</v>
      </c>
      <c r="O72" s="210">
        <v>87562</v>
      </c>
      <c r="P72" s="210">
        <v>460450</v>
      </c>
      <c r="Q72" s="109">
        <v>66057</v>
      </c>
      <c r="R72" s="204">
        <v>23691</v>
      </c>
      <c r="S72" s="249">
        <v>1859</v>
      </c>
      <c r="T72" s="250">
        <v>40507</v>
      </c>
      <c r="U72" s="148" t="str">
        <f t="shared" si="1"/>
        <v>〇</v>
      </c>
      <c r="V72" s="3"/>
      <c r="W72" s="151"/>
      <c r="X72" s="151"/>
      <c r="Y72" s="151"/>
      <c r="Z72" s="151"/>
      <c r="AA72" s="151"/>
      <c r="AB72" s="151"/>
      <c r="AC72" s="151"/>
      <c r="AD72" s="151"/>
      <c r="AE72" s="151"/>
      <c r="AF72" s="151"/>
      <c r="AG72" s="151"/>
      <c r="AH72" s="151"/>
      <c r="AI72" s="151"/>
      <c r="AJ72" s="151"/>
      <c r="AK72" s="151"/>
      <c r="AL72" s="151"/>
      <c r="AM72" s="151"/>
      <c r="AN72" s="151"/>
      <c r="AO72" s="151"/>
      <c r="AP72" s="151"/>
    </row>
    <row r="73" spans="1:42" ht="18.75" customHeight="1">
      <c r="A73" s="393"/>
      <c r="B73" s="191" t="s">
        <v>320</v>
      </c>
      <c r="C73" s="322">
        <v>7828</v>
      </c>
      <c r="D73" s="253">
        <v>7296</v>
      </c>
      <c r="E73" s="323">
        <v>-65</v>
      </c>
      <c r="F73" s="253">
        <v>3562</v>
      </c>
      <c r="G73" s="324">
        <v>241289</v>
      </c>
      <c r="H73" s="325">
        <v>0.747</v>
      </c>
      <c r="I73" s="254"/>
      <c r="J73" s="254"/>
      <c r="K73" s="262">
        <v>5</v>
      </c>
      <c r="L73" s="270" t="s">
        <v>21</v>
      </c>
      <c r="M73" s="257">
        <v>100</v>
      </c>
      <c r="N73" s="326">
        <v>40.700000000000003</v>
      </c>
      <c r="O73" s="211">
        <v>79244</v>
      </c>
      <c r="P73" s="211">
        <v>454766</v>
      </c>
      <c r="Q73" s="239">
        <v>67305</v>
      </c>
      <c r="R73" s="235">
        <v>27317</v>
      </c>
      <c r="S73" s="327">
        <v>2858</v>
      </c>
      <c r="T73" s="258">
        <v>37130</v>
      </c>
      <c r="U73" s="148" t="str">
        <f t="shared" si="1"/>
        <v>〇</v>
      </c>
      <c r="V73" s="3"/>
      <c r="W73" s="151"/>
      <c r="X73" s="151"/>
      <c r="Y73" s="151"/>
      <c r="Z73" s="151"/>
      <c r="AA73" s="151"/>
      <c r="AB73" s="151"/>
      <c r="AC73" s="151"/>
      <c r="AD73" s="151"/>
      <c r="AE73" s="151"/>
      <c r="AF73" s="151"/>
      <c r="AG73" s="151"/>
      <c r="AH73" s="151"/>
      <c r="AI73" s="151"/>
      <c r="AJ73" s="151"/>
      <c r="AK73" s="151"/>
      <c r="AL73" s="151"/>
      <c r="AM73" s="151"/>
      <c r="AN73" s="151"/>
      <c r="AO73" s="151"/>
      <c r="AP73" s="151"/>
    </row>
    <row r="74" spans="1:42" ht="18.75" customHeight="1">
      <c r="A74" s="399" t="s">
        <v>58</v>
      </c>
      <c r="B74" s="141" t="s">
        <v>300</v>
      </c>
      <c r="C74" s="240">
        <v>21314</v>
      </c>
      <c r="D74" s="241">
        <v>300</v>
      </c>
      <c r="E74" s="242">
        <v>-1021</v>
      </c>
      <c r="F74" s="241">
        <v>-4298</v>
      </c>
      <c r="G74" s="243">
        <v>443143</v>
      </c>
      <c r="H74" s="244">
        <v>0.79100000000000004</v>
      </c>
      <c r="I74" s="245"/>
      <c r="J74" s="245"/>
      <c r="K74" s="246">
        <v>4.3</v>
      </c>
      <c r="L74" s="246">
        <v>61.6</v>
      </c>
      <c r="M74" s="247">
        <v>99</v>
      </c>
      <c r="N74" s="248">
        <v>38.6</v>
      </c>
      <c r="O74" s="210">
        <v>183300</v>
      </c>
      <c r="P74" s="210">
        <v>1137676</v>
      </c>
      <c r="Q74" s="109">
        <v>50899</v>
      </c>
      <c r="R74" s="204">
        <v>8254</v>
      </c>
      <c r="S74" s="249">
        <v>20439</v>
      </c>
      <c r="T74" s="250">
        <v>22206</v>
      </c>
      <c r="U74" s="148" t="str">
        <f t="shared" si="1"/>
        <v>〇</v>
      </c>
      <c r="V74" s="3"/>
      <c r="W74" s="151"/>
      <c r="X74" s="151"/>
      <c r="Y74" s="151"/>
      <c r="Z74" s="151"/>
      <c r="AA74" s="151"/>
      <c r="AB74" s="151"/>
      <c r="AC74" s="151"/>
      <c r="AD74" s="151"/>
      <c r="AE74" s="151"/>
      <c r="AF74" s="151"/>
      <c r="AG74" s="151"/>
      <c r="AH74" s="151"/>
      <c r="AI74" s="151"/>
      <c r="AJ74" s="151"/>
      <c r="AK74" s="151"/>
      <c r="AL74" s="151"/>
      <c r="AM74" s="151"/>
      <c r="AN74" s="151"/>
      <c r="AO74" s="151"/>
      <c r="AP74" s="151"/>
    </row>
    <row r="75" spans="1:42" ht="18.75" customHeight="1">
      <c r="A75" s="392"/>
      <c r="B75" s="141" t="s">
        <v>304</v>
      </c>
      <c r="C75" s="240">
        <v>13811</v>
      </c>
      <c r="D75" s="241">
        <v>1037</v>
      </c>
      <c r="E75" s="242">
        <v>737</v>
      </c>
      <c r="F75" s="241">
        <v>7037</v>
      </c>
      <c r="G75" s="243">
        <v>461249</v>
      </c>
      <c r="H75" s="244">
        <v>0.77400000000000002</v>
      </c>
      <c r="I75" s="245"/>
      <c r="J75" s="245"/>
      <c r="K75" s="251">
        <v>4.4000000000000004</v>
      </c>
      <c r="L75" s="246">
        <v>56.4</v>
      </c>
      <c r="M75" s="247">
        <v>95.3</v>
      </c>
      <c r="N75" s="248">
        <v>42.23</v>
      </c>
      <c r="O75" s="210">
        <v>212297</v>
      </c>
      <c r="P75" s="210">
        <v>1146568</v>
      </c>
      <c r="Q75" s="109">
        <v>68097</v>
      </c>
      <c r="R75" s="204">
        <v>14562</v>
      </c>
      <c r="S75" s="249">
        <v>25032</v>
      </c>
      <c r="T75" s="250">
        <v>28503</v>
      </c>
      <c r="U75" s="148" t="str">
        <f t="shared" si="1"/>
        <v>〇</v>
      </c>
      <c r="V75" s="3"/>
      <c r="W75" s="151"/>
      <c r="X75" s="151"/>
      <c r="Y75" s="151"/>
      <c r="Z75" s="151"/>
      <c r="AA75" s="151"/>
      <c r="AB75" s="151"/>
      <c r="AC75" s="151"/>
      <c r="AD75" s="151"/>
      <c r="AE75" s="151"/>
      <c r="AF75" s="151"/>
      <c r="AG75" s="151"/>
      <c r="AH75" s="151"/>
      <c r="AI75" s="151"/>
      <c r="AJ75" s="151"/>
      <c r="AK75" s="151"/>
      <c r="AL75" s="151"/>
      <c r="AM75" s="151"/>
      <c r="AN75" s="151"/>
      <c r="AO75" s="151"/>
      <c r="AP75" s="151"/>
    </row>
    <row r="76" spans="1:42" ht="18.75" customHeight="1">
      <c r="A76" s="392"/>
      <c r="B76" s="141" t="s">
        <v>305</v>
      </c>
      <c r="C76" s="240">
        <v>12686</v>
      </c>
      <c r="D76" s="241">
        <v>1127</v>
      </c>
      <c r="E76" s="242">
        <v>90</v>
      </c>
      <c r="F76" s="241">
        <v>1127</v>
      </c>
      <c r="G76" s="243">
        <v>449412</v>
      </c>
      <c r="H76" s="244">
        <v>0.77100000000000002</v>
      </c>
      <c r="I76" s="245"/>
      <c r="J76" s="245"/>
      <c r="K76" s="251">
        <v>4.8</v>
      </c>
      <c r="L76" s="246">
        <v>60.9</v>
      </c>
      <c r="M76" s="247">
        <v>97.1</v>
      </c>
      <c r="N76" s="248">
        <v>42.8</v>
      </c>
      <c r="O76" s="210">
        <v>268376</v>
      </c>
      <c r="P76" s="210">
        <v>1158863</v>
      </c>
      <c r="Q76" s="109">
        <v>87408.72</v>
      </c>
      <c r="R76" s="204">
        <v>15598.498</v>
      </c>
      <c r="S76" s="249">
        <v>21791.25</v>
      </c>
      <c r="T76" s="250">
        <v>50018.972000000002</v>
      </c>
      <c r="U76" s="148" t="str">
        <f t="shared" si="1"/>
        <v>〇</v>
      </c>
      <c r="V76" s="3"/>
      <c r="W76" s="151"/>
      <c r="X76" s="151"/>
      <c r="Y76" s="151"/>
      <c r="Z76" s="151"/>
      <c r="AA76" s="151"/>
      <c r="AB76" s="151"/>
      <c r="AC76" s="151"/>
      <c r="AD76" s="151"/>
      <c r="AE76" s="151"/>
      <c r="AF76" s="151"/>
      <c r="AG76" s="151"/>
      <c r="AH76" s="151"/>
      <c r="AI76" s="151"/>
      <c r="AJ76" s="151"/>
      <c r="AK76" s="151"/>
      <c r="AL76" s="151"/>
      <c r="AM76" s="151"/>
      <c r="AN76" s="151"/>
      <c r="AO76" s="151"/>
      <c r="AP76" s="151"/>
    </row>
    <row r="77" spans="1:42" ht="18.75" customHeight="1">
      <c r="A77" s="392"/>
      <c r="B77" s="141" t="s">
        <v>308</v>
      </c>
      <c r="C77" s="240">
        <v>21043.092000000001</v>
      </c>
      <c r="D77" s="241">
        <v>1514.422</v>
      </c>
      <c r="E77" s="242">
        <v>387.91899999999998</v>
      </c>
      <c r="F77" s="241">
        <v>-485.07799999999997</v>
      </c>
      <c r="G77" s="243">
        <v>454912.15700000001</v>
      </c>
      <c r="H77" s="244">
        <v>0.76300000000000001</v>
      </c>
      <c r="I77" s="245"/>
      <c r="J77" s="245"/>
      <c r="K77" s="251">
        <v>4.9000000000000004</v>
      </c>
      <c r="L77" s="246">
        <v>62.6</v>
      </c>
      <c r="M77" s="247">
        <v>97.6</v>
      </c>
      <c r="N77" s="248">
        <v>45</v>
      </c>
      <c r="O77" s="210">
        <v>295540.31599999999</v>
      </c>
      <c r="P77" s="210">
        <v>1136707.2069999999</v>
      </c>
      <c r="Q77" s="109">
        <v>90187.195999999996</v>
      </c>
      <c r="R77" s="204">
        <v>14725.501</v>
      </c>
      <c r="S77" s="249">
        <v>23297.403999999999</v>
      </c>
      <c r="T77" s="250">
        <v>52164.290999999997</v>
      </c>
      <c r="U77" s="148" t="str">
        <f t="shared" si="1"/>
        <v>〇</v>
      </c>
      <c r="V77" s="3"/>
      <c r="W77" s="151"/>
      <c r="X77" s="151"/>
      <c r="Y77" s="151"/>
      <c r="Z77" s="151"/>
      <c r="AA77" s="151"/>
      <c r="AB77" s="151"/>
      <c r="AC77" s="151"/>
      <c r="AD77" s="151"/>
      <c r="AE77" s="151"/>
      <c r="AF77" s="151"/>
      <c r="AG77" s="151"/>
      <c r="AH77" s="151"/>
      <c r="AI77" s="151"/>
      <c r="AJ77" s="151"/>
      <c r="AK77" s="151"/>
      <c r="AL77" s="151"/>
      <c r="AM77" s="151"/>
      <c r="AN77" s="151"/>
      <c r="AO77" s="151"/>
      <c r="AP77" s="151"/>
    </row>
    <row r="78" spans="1:42" ht="18.75" customHeight="1">
      <c r="A78" s="393"/>
      <c r="B78" s="191" t="s">
        <v>320</v>
      </c>
      <c r="C78" s="322">
        <v>20852</v>
      </c>
      <c r="D78" s="253">
        <v>1411</v>
      </c>
      <c r="E78" s="323">
        <v>-104</v>
      </c>
      <c r="F78" s="253">
        <v>-647</v>
      </c>
      <c r="G78" s="324">
        <v>463449</v>
      </c>
      <c r="H78" s="325">
        <v>0.76</v>
      </c>
      <c r="I78" s="254"/>
      <c r="J78" s="254"/>
      <c r="K78" s="255">
        <v>4.9000000000000004</v>
      </c>
      <c r="L78" s="256">
        <v>64.5</v>
      </c>
      <c r="M78" s="257">
        <v>98.7</v>
      </c>
      <c r="N78" s="326">
        <v>46</v>
      </c>
      <c r="O78" s="211">
        <v>341022</v>
      </c>
      <c r="P78" s="211">
        <v>1123240</v>
      </c>
      <c r="Q78" s="239">
        <v>89860</v>
      </c>
      <c r="R78" s="235">
        <v>14182</v>
      </c>
      <c r="S78" s="327">
        <v>21911</v>
      </c>
      <c r="T78" s="258">
        <v>53767</v>
      </c>
      <c r="U78" s="148" t="str">
        <f t="shared" si="1"/>
        <v>〇</v>
      </c>
      <c r="V78" s="60"/>
      <c r="W78" s="151"/>
      <c r="X78" s="151"/>
      <c r="Y78" s="151"/>
      <c r="Z78" s="151"/>
      <c r="AA78" s="151"/>
      <c r="AB78" s="151"/>
      <c r="AC78" s="151"/>
      <c r="AD78" s="151"/>
      <c r="AE78" s="151"/>
      <c r="AF78" s="151"/>
      <c r="AG78" s="151"/>
      <c r="AH78" s="151"/>
      <c r="AI78" s="151"/>
      <c r="AJ78" s="151"/>
      <c r="AK78" s="151"/>
      <c r="AL78" s="151"/>
      <c r="AM78" s="151"/>
      <c r="AN78" s="151"/>
      <c r="AO78" s="151"/>
      <c r="AP78" s="151"/>
    </row>
    <row r="79" spans="1:42" ht="18.75" customHeight="1">
      <c r="A79" s="399" t="s">
        <v>132</v>
      </c>
      <c r="B79" s="141" t="s">
        <v>300</v>
      </c>
      <c r="C79" s="240">
        <v>17249</v>
      </c>
      <c r="D79" s="241">
        <v>11929</v>
      </c>
      <c r="E79" s="242">
        <v>1919</v>
      </c>
      <c r="F79" s="241">
        <v>-2776</v>
      </c>
      <c r="G79" s="243">
        <v>201343</v>
      </c>
      <c r="H79" s="244">
        <v>0.78800000000000003</v>
      </c>
      <c r="I79" s="245"/>
      <c r="J79" s="245"/>
      <c r="K79" s="246">
        <v>5.4</v>
      </c>
      <c r="L79" s="271" t="s">
        <v>21</v>
      </c>
      <c r="M79" s="247">
        <v>90.6</v>
      </c>
      <c r="N79" s="247">
        <v>37.6</v>
      </c>
      <c r="O79" s="210">
        <v>106106</v>
      </c>
      <c r="P79" s="210">
        <v>336866</v>
      </c>
      <c r="Q79" s="109">
        <v>55389</v>
      </c>
      <c r="R79" s="204">
        <v>19809</v>
      </c>
      <c r="S79" s="249">
        <v>1446</v>
      </c>
      <c r="T79" s="250">
        <v>34134</v>
      </c>
      <c r="U79" s="148" t="str">
        <f t="shared" si="1"/>
        <v>〇</v>
      </c>
      <c r="V79" s="3"/>
      <c r="W79" s="151"/>
      <c r="X79" s="151"/>
      <c r="Y79" s="151"/>
      <c r="Z79" s="151"/>
      <c r="AA79" s="151"/>
      <c r="AB79" s="151"/>
      <c r="AC79" s="151"/>
      <c r="AD79" s="151"/>
      <c r="AE79" s="151"/>
      <c r="AF79" s="151"/>
      <c r="AG79" s="151"/>
      <c r="AH79" s="151"/>
      <c r="AI79" s="151"/>
      <c r="AJ79" s="151"/>
      <c r="AK79" s="151"/>
      <c r="AL79" s="151"/>
      <c r="AM79" s="151"/>
      <c r="AN79" s="151"/>
      <c r="AO79" s="151"/>
      <c r="AP79" s="151"/>
    </row>
    <row r="80" spans="1:42" ht="18.75" customHeight="1">
      <c r="A80" s="392"/>
      <c r="B80" s="141" t="s">
        <v>304</v>
      </c>
      <c r="C80" s="240">
        <v>19165</v>
      </c>
      <c r="D80" s="241">
        <v>13384</v>
      </c>
      <c r="E80" s="242">
        <v>1455</v>
      </c>
      <c r="F80" s="241">
        <v>10939</v>
      </c>
      <c r="G80" s="243">
        <v>211843</v>
      </c>
      <c r="H80" s="244">
        <v>0.76600000000000001</v>
      </c>
      <c r="I80" s="245"/>
      <c r="J80" s="245"/>
      <c r="K80" s="261">
        <v>5.0999999999999996</v>
      </c>
      <c r="L80" s="269" t="s">
        <v>21</v>
      </c>
      <c r="M80" s="247">
        <v>85.5</v>
      </c>
      <c r="N80" s="248">
        <v>40.799999999999997</v>
      </c>
      <c r="O80" s="210">
        <v>130568</v>
      </c>
      <c r="P80" s="210">
        <v>337677</v>
      </c>
      <c r="Q80" s="109">
        <v>59523</v>
      </c>
      <c r="R80" s="204">
        <v>20736</v>
      </c>
      <c r="S80" s="249">
        <v>1477</v>
      </c>
      <c r="T80" s="250">
        <v>37310</v>
      </c>
      <c r="U80" s="148" t="str">
        <f t="shared" si="1"/>
        <v>〇</v>
      </c>
      <c r="V80" s="3"/>
      <c r="W80" s="151"/>
      <c r="X80" s="151"/>
      <c r="Y80" s="151"/>
      <c r="Z80" s="151"/>
      <c r="AA80" s="151"/>
      <c r="AB80" s="151"/>
      <c r="AC80" s="151"/>
      <c r="AD80" s="151"/>
      <c r="AE80" s="151"/>
      <c r="AF80" s="151"/>
      <c r="AG80" s="151"/>
      <c r="AH80" s="151"/>
      <c r="AI80" s="151"/>
      <c r="AJ80" s="151"/>
      <c r="AK80" s="151"/>
      <c r="AL80" s="151"/>
      <c r="AM80" s="151"/>
      <c r="AN80" s="151"/>
      <c r="AO80" s="151"/>
      <c r="AP80" s="151"/>
    </row>
    <row r="81" spans="1:42" ht="18.75" customHeight="1">
      <c r="A81" s="392"/>
      <c r="B81" s="141" t="s">
        <v>305</v>
      </c>
      <c r="C81" s="240">
        <v>15228</v>
      </c>
      <c r="D81" s="241">
        <v>9563</v>
      </c>
      <c r="E81" s="242">
        <v>-3821</v>
      </c>
      <c r="F81" s="241">
        <v>-5817</v>
      </c>
      <c r="G81" s="243">
        <v>206289</v>
      </c>
      <c r="H81" s="244">
        <v>0.75700000000000001</v>
      </c>
      <c r="I81" s="245"/>
      <c r="J81" s="245"/>
      <c r="K81" s="261">
        <v>5.3</v>
      </c>
      <c r="L81" s="269" t="s">
        <v>21</v>
      </c>
      <c r="M81" s="247">
        <v>89.3</v>
      </c>
      <c r="N81" s="248">
        <v>42.9</v>
      </c>
      <c r="O81" s="210">
        <v>145076</v>
      </c>
      <c r="P81" s="210">
        <v>343772</v>
      </c>
      <c r="Q81" s="109">
        <v>65905</v>
      </c>
      <c r="R81" s="204">
        <v>22840</v>
      </c>
      <c r="S81" s="249">
        <v>1529</v>
      </c>
      <c r="T81" s="250">
        <v>41536</v>
      </c>
      <c r="U81" s="148" t="str">
        <f t="shared" si="1"/>
        <v>〇</v>
      </c>
      <c r="V81" s="3"/>
      <c r="W81" s="151"/>
      <c r="X81" s="151"/>
      <c r="Y81" s="151"/>
      <c r="Z81" s="151"/>
      <c r="AA81" s="151"/>
      <c r="AB81" s="151"/>
      <c r="AC81" s="151"/>
      <c r="AD81" s="151"/>
      <c r="AE81" s="151"/>
      <c r="AF81" s="151"/>
      <c r="AG81" s="151"/>
      <c r="AH81" s="151"/>
      <c r="AI81" s="151"/>
      <c r="AJ81" s="151"/>
      <c r="AK81" s="151"/>
      <c r="AL81" s="151"/>
      <c r="AM81" s="151"/>
      <c r="AN81" s="151"/>
      <c r="AO81" s="151"/>
      <c r="AP81" s="151"/>
    </row>
    <row r="82" spans="1:42" ht="18.75" customHeight="1">
      <c r="A82" s="392"/>
      <c r="B82" s="141" t="s">
        <v>308</v>
      </c>
      <c r="C82" s="240">
        <v>14428</v>
      </c>
      <c r="D82" s="241">
        <v>10812</v>
      </c>
      <c r="E82" s="242">
        <v>1249</v>
      </c>
      <c r="F82" s="241">
        <v>-1844</v>
      </c>
      <c r="G82" s="243">
        <v>209636</v>
      </c>
      <c r="H82" s="244">
        <v>0.74199999999999999</v>
      </c>
      <c r="I82" s="245"/>
      <c r="J82" s="245"/>
      <c r="K82" s="261">
        <v>5.6</v>
      </c>
      <c r="L82" s="269" t="s">
        <v>21</v>
      </c>
      <c r="M82" s="247">
        <v>90</v>
      </c>
      <c r="N82" s="248">
        <v>44.4</v>
      </c>
      <c r="O82" s="210">
        <v>282518</v>
      </c>
      <c r="P82" s="210">
        <v>337786</v>
      </c>
      <c r="Q82" s="109">
        <v>67948</v>
      </c>
      <c r="R82" s="204">
        <v>21047</v>
      </c>
      <c r="S82" s="249">
        <v>1584</v>
      </c>
      <c r="T82" s="250">
        <v>45317</v>
      </c>
      <c r="U82" s="148" t="str">
        <f t="shared" si="1"/>
        <v>〇</v>
      </c>
      <c r="V82" s="3"/>
      <c r="W82" s="151"/>
      <c r="X82" s="151"/>
      <c r="Y82" s="151"/>
      <c r="Z82" s="151"/>
      <c r="AA82" s="151"/>
      <c r="AB82" s="151"/>
      <c r="AC82" s="151"/>
      <c r="AD82" s="151"/>
      <c r="AE82" s="151"/>
      <c r="AF82" s="151"/>
      <c r="AG82" s="151"/>
      <c r="AH82" s="151"/>
      <c r="AI82" s="151"/>
      <c r="AJ82" s="151"/>
      <c r="AK82" s="151"/>
      <c r="AL82" s="151"/>
      <c r="AM82" s="151"/>
      <c r="AN82" s="151"/>
      <c r="AO82" s="151"/>
      <c r="AP82" s="151"/>
    </row>
    <row r="83" spans="1:42" ht="18.75" customHeight="1">
      <c r="A83" s="393"/>
      <c r="B83" s="191" t="s">
        <v>320</v>
      </c>
      <c r="C83" s="322">
        <v>18371</v>
      </c>
      <c r="D83" s="253">
        <v>13201</v>
      </c>
      <c r="E83" s="323">
        <v>2389</v>
      </c>
      <c r="F83" s="253">
        <v>1435</v>
      </c>
      <c r="G83" s="324">
        <v>212740</v>
      </c>
      <c r="H83" s="325">
        <v>0.73799999999999999</v>
      </c>
      <c r="I83" s="254"/>
      <c r="J83" s="254"/>
      <c r="K83" s="262">
        <v>5.7</v>
      </c>
      <c r="L83" s="270" t="s">
        <v>21</v>
      </c>
      <c r="M83" s="257">
        <v>91.2</v>
      </c>
      <c r="N83" s="326">
        <v>42.5</v>
      </c>
      <c r="O83" s="211">
        <v>256453</v>
      </c>
      <c r="P83" s="211">
        <v>338940</v>
      </c>
      <c r="Q83" s="239">
        <v>66429</v>
      </c>
      <c r="R83" s="235">
        <v>21893</v>
      </c>
      <c r="S83" s="327">
        <v>2953</v>
      </c>
      <c r="T83" s="258">
        <v>41583</v>
      </c>
      <c r="U83" s="148" t="str">
        <f t="shared" si="1"/>
        <v>〇</v>
      </c>
      <c r="V83" s="60"/>
      <c r="W83" s="151"/>
      <c r="X83" s="151"/>
      <c r="Y83" s="151"/>
      <c r="Z83" s="151"/>
      <c r="AA83" s="151"/>
      <c r="AB83" s="151"/>
      <c r="AC83" s="151"/>
      <c r="AD83" s="151"/>
      <c r="AE83" s="151"/>
      <c r="AF83" s="151"/>
      <c r="AG83" s="151"/>
      <c r="AH83" s="151"/>
      <c r="AI83" s="151"/>
      <c r="AJ83" s="151"/>
      <c r="AK83" s="151"/>
      <c r="AL83" s="151"/>
      <c r="AM83" s="151"/>
      <c r="AN83" s="151"/>
      <c r="AO83" s="151"/>
      <c r="AP83" s="151"/>
    </row>
    <row r="84" spans="1:42" ht="18.75" customHeight="1">
      <c r="A84" s="399" t="s">
        <v>59</v>
      </c>
      <c r="B84" s="141" t="s">
        <v>300</v>
      </c>
      <c r="C84" s="240">
        <v>5943</v>
      </c>
      <c r="D84" s="241">
        <v>2655</v>
      </c>
      <c r="E84" s="242">
        <v>479</v>
      </c>
      <c r="F84" s="241">
        <v>1397</v>
      </c>
      <c r="G84" s="243">
        <v>335946</v>
      </c>
      <c r="H84" s="244">
        <v>0.82599999999999996</v>
      </c>
      <c r="I84" s="245"/>
      <c r="J84" s="245"/>
      <c r="K84" s="246">
        <v>11.7</v>
      </c>
      <c r="L84" s="246">
        <v>174.7</v>
      </c>
      <c r="M84" s="247">
        <v>97.6</v>
      </c>
      <c r="N84" s="248">
        <v>38.1</v>
      </c>
      <c r="O84" s="210">
        <v>116353</v>
      </c>
      <c r="P84" s="210">
        <v>1080422</v>
      </c>
      <c r="Q84" s="109">
        <v>13012</v>
      </c>
      <c r="R84" s="204">
        <v>4902</v>
      </c>
      <c r="S84" s="260" t="s">
        <v>21</v>
      </c>
      <c r="T84" s="250">
        <v>8110</v>
      </c>
      <c r="U84" s="148" t="e">
        <f>IF(R84+S84+T84=Q84,"〇","✖")</f>
        <v>#VALUE!</v>
      </c>
      <c r="V84" s="3"/>
      <c r="W84" s="151"/>
      <c r="X84" s="151"/>
      <c r="Y84" s="151"/>
      <c r="Z84" s="151"/>
      <c r="AA84" s="151"/>
      <c r="AB84" s="151"/>
      <c r="AC84" s="151"/>
      <c r="AD84" s="151"/>
      <c r="AE84" s="151"/>
      <c r="AF84" s="151"/>
      <c r="AG84" s="151"/>
      <c r="AH84" s="151"/>
      <c r="AI84" s="151"/>
      <c r="AJ84" s="151"/>
      <c r="AK84" s="151"/>
      <c r="AL84" s="151"/>
      <c r="AM84" s="151"/>
      <c r="AN84" s="151"/>
      <c r="AO84" s="151"/>
      <c r="AP84" s="151"/>
    </row>
    <row r="85" spans="1:42" ht="18.75" customHeight="1">
      <c r="A85" s="392"/>
      <c r="B85" s="141" t="s">
        <v>304</v>
      </c>
      <c r="C85" s="240">
        <v>12385</v>
      </c>
      <c r="D85" s="241">
        <v>2955</v>
      </c>
      <c r="E85" s="242">
        <v>300</v>
      </c>
      <c r="F85" s="241">
        <v>7216</v>
      </c>
      <c r="G85" s="243">
        <v>352897</v>
      </c>
      <c r="H85" s="244">
        <v>0.80600000000000005</v>
      </c>
      <c r="I85" s="245"/>
      <c r="J85" s="245"/>
      <c r="K85" s="251">
        <v>10.9</v>
      </c>
      <c r="L85" s="252">
        <v>158.9</v>
      </c>
      <c r="M85" s="247">
        <v>94.8</v>
      </c>
      <c r="N85" s="248">
        <v>41.253999999999998</v>
      </c>
      <c r="O85" s="210">
        <v>190247</v>
      </c>
      <c r="P85" s="210">
        <v>1105394</v>
      </c>
      <c r="Q85" s="109">
        <v>21765</v>
      </c>
      <c r="R85" s="204">
        <v>11818</v>
      </c>
      <c r="S85" s="260" t="s">
        <v>21</v>
      </c>
      <c r="T85" s="250">
        <v>9947</v>
      </c>
      <c r="U85" s="148" t="e">
        <f t="shared" si="1"/>
        <v>#VALUE!</v>
      </c>
      <c r="V85" s="3"/>
      <c r="W85" s="151"/>
      <c r="X85" s="151"/>
      <c r="Y85" s="151"/>
      <c r="Z85" s="151"/>
      <c r="AA85" s="151"/>
      <c r="AB85" s="151"/>
      <c r="AC85" s="151"/>
      <c r="AD85" s="151"/>
      <c r="AE85" s="151"/>
      <c r="AF85" s="151"/>
      <c r="AG85" s="151"/>
      <c r="AH85" s="151"/>
      <c r="AI85" s="151"/>
      <c r="AJ85" s="151"/>
      <c r="AK85" s="151"/>
      <c r="AL85" s="151"/>
      <c r="AM85" s="151"/>
      <c r="AN85" s="151"/>
      <c r="AO85" s="151"/>
      <c r="AP85" s="151"/>
    </row>
    <row r="86" spans="1:42" ht="18.75" customHeight="1">
      <c r="A86" s="392"/>
      <c r="B86" s="141" t="s">
        <v>305</v>
      </c>
      <c r="C86" s="240">
        <v>4959</v>
      </c>
      <c r="D86" s="241">
        <v>2952</v>
      </c>
      <c r="E86" s="242">
        <v>-3</v>
      </c>
      <c r="F86" s="241">
        <v>-1625</v>
      </c>
      <c r="G86" s="243">
        <v>342972</v>
      </c>
      <c r="H86" s="244">
        <v>0.79600000000000004</v>
      </c>
      <c r="I86" s="245"/>
      <c r="J86" s="245"/>
      <c r="K86" s="251">
        <v>9.8000000000000007</v>
      </c>
      <c r="L86" s="252">
        <v>164.8</v>
      </c>
      <c r="M86" s="247">
        <v>98.2</v>
      </c>
      <c r="N86" s="248">
        <v>45.2</v>
      </c>
      <c r="O86" s="210">
        <v>199651</v>
      </c>
      <c r="P86" s="210">
        <v>1116204</v>
      </c>
      <c r="Q86" s="109">
        <v>19741</v>
      </c>
      <c r="R86" s="204">
        <v>10197</v>
      </c>
      <c r="S86" s="260" t="s">
        <v>302</v>
      </c>
      <c r="T86" s="250">
        <v>9544</v>
      </c>
      <c r="U86" s="148" t="e">
        <f t="shared" si="1"/>
        <v>#VALUE!</v>
      </c>
      <c r="V86" s="3"/>
      <c r="W86" s="151"/>
      <c r="X86" s="151"/>
      <c r="Y86" s="151"/>
      <c r="Z86" s="151"/>
      <c r="AA86" s="151"/>
      <c r="AB86" s="151"/>
      <c r="AC86" s="151"/>
      <c r="AD86" s="151"/>
      <c r="AE86" s="151"/>
      <c r="AF86" s="151"/>
      <c r="AG86" s="151"/>
      <c r="AH86" s="151"/>
      <c r="AI86" s="151"/>
      <c r="AJ86" s="151"/>
      <c r="AK86" s="151"/>
      <c r="AL86" s="151"/>
      <c r="AM86" s="151"/>
      <c r="AN86" s="151"/>
      <c r="AO86" s="151"/>
      <c r="AP86" s="151"/>
    </row>
    <row r="87" spans="1:42" ht="18.75" customHeight="1">
      <c r="A87" s="392"/>
      <c r="B87" s="141" t="s">
        <v>308</v>
      </c>
      <c r="C87" s="240">
        <v>4020</v>
      </c>
      <c r="D87" s="241">
        <v>2787</v>
      </c>
      <c r="E87" s="242">
        <v>-165</v>
      </c>
      <c r="F87" s="241">
        <v>-1903</v>
      </c>
      <c r="G87" s="243">
        <v>348912</v>
      </c>
      <c r="H87" s="244">
        <v>0.77900000000000003</v>
      </c>
      <c r="I87" s="245"/>
      <c r="J87" s="245"/>
      <c r="K87" s="251">
        <v>9.6</v>
      </c>
      <c r="L87" s="252">
        <v>165.4</v>
      </c>
      <c r="M87" s="247">
        <v>98.7</v>
      </c>
      <c r="N87" s="248">
        <v>45.9</v>
      </c>
      <c r="O87" s="210">
        <v>194812</v>
      </c>
      <c r="P87" s="210">
        <v>1110569</v>
      </c>
      <c r="Q87" s="109">
        <v>12676</v>
      </c>
      <c r="R87" s="204">
        <v>8459</v>
      </c>
      <c r="S87" s="260" t="s">
        <v>302</v>
      </c>
      <c r="T87" s="250">
        <v>4217</v>
      </c>
      <c r="U87" s="148" t="e">
        <f t="shared" si="1"/>
        <v>#VALUE!</v>
      </c>
      <c r="V87" s="3"/>
      <c r="W87" s="151"/>
      <c r="X87" s="151"/>
      <c r="Y87" s="151"/>
      <c r="Z87" s="151"/>
      <c r="AA87" s="151"/>
      <c r="AB87" s="151"/>
      <c r="AC87" s="151"/>
      <c r="AD87" s="151"/>
      <c r="AE87" s="151"/>
      <c r="AF87" s="151"/>
      <c r="AG87" s="151"/>
      <c r="AH87" s="151"/>
      <c r="AI87" s="151"/>
      <c r="AJ87" s="151"/>
      <c r="AK87" s="151"/>
      <c r="AL87" s="151"/>
      <c r="AM87" s="151"/>
      <c r="AN87" s="151"/>
      <c r="AO87" s="151"/>
      <c r="AP87" s="151"/>
    </row>
    <row r="88" spans="1:42" ht="18.75" customHeight="1">
      <c r="A88" s="393"/>
      <c r="B88" s="191" t="s">
        <v>320</v>
      </c>
      <c r="C88" s="322">
        <v>3760</v>
      </c>
      <c r="D88" s="253">
        <v>2268</v>
      </c>
      <c r="E88" s="323">
        <v>-520</v>
      </c>
      <c r="F88" s="253">
        <v>-295</v>
      </c>
      <c r="G88" s="324">
        <v>358258</v>
      </c>
      <c r="H88" s="325">
        <v>0.77100000000000002</v>
      </c>
      <c r="I88" s="254"/>
      <c r="J88" s="254"/>
      <c r="K88" s="255">
        <v>8.8000000000000007</v>
      </c>
      <c r="L88" s="259">
        <v>161.30000000000001</v>
      </c>
      <c r="M88" s="257">
        <v>97.3</v>
      </c>
      <c r="N88" s="326">
        <v>45.4</v>
      </c>
      <c r="O88" s="211">
        <v>197748</v>
      </c>
      <c r="P88" s="211">
        <v>1098520</v>
      </c>
      <c r="Q88" s="239">
        <v>12598</v>
      </c>
      <c r="R88" s="235">
        <v>8684</v>
      </c>
      <c r="S88" s="328" t="s">
        <v>302</v>
      </c>
      <c r="T88" s="258">
        <v>3914</v>
      </c>
      <c r="U88" s="148" t="e">
        <f t="shared" si="1"/>
        <v>#VALUE!</v>
      </c>
      <c r="V88" s="3"/>
      <c r="W88" s="151"/>
      <c r="X88" s="151"/>
      <c r="Y88" s="151"/>
      <c r="Z88" s="151"/>
      <c r="AA88" s="151"/>
      <c r="AB88" s="151"/>
      <c r="AC88" s="151"/>
      <c r="AD88" s="151"/>
      <c r="AE88" s="151"/>
      <c r="AF88" s="151"/>
      <c r="AG88" s="151"/>
      <c r="AH88" s="151"/>
      <c r="AI88" s="151"/>
      <c r="AJ88" s="151"/>
      <c r="AK88" s="151"/>
      <c r="AL88" s="151"/>
      <c r="AM88" s="151"/>
      <c r="AN88" s="151"/>
      <c r="AO88" s="151"/>
      <c r="AP88" s="151"/>
    </row>
    <row r="89" spans="1:42" ht="18.75" customHeight="1">
      <c r="A89" s="399" t="s">
        <v>60</v>
      </c>
      <c r="B89" s="141" t="s">
        <v>300</v>
      </c>
      <c r="C89" s="240">
        <v>5202</v>
      </c>
      <c r="D89" s="241">
        <v>2931</v>
      </c>
      <c r="E89" s="242">
        <v>808</v>
      </c>
      <c r="F89" s="241">
        <v>710</v>
      </c>
      <c r="G89" s="243">
        <v>283150</v>
      </c>
      <c r="H89" s="244">
        <v>0.71199999999999997</v>
      </c>
      <c r="I89" s="245"/>
      <c r="J89" s="245"/>
      <c r="K89" s="246">
        <v>10.6</v>
      </c>
      <c r="L89" s="246">
        <v>161.6</v>
      </c>
      <c r="M89" s="247">
        <v>99.4</v>
      </c>
      <c r="N89" s="248">
        <v>38</v>
      </c>
      <c r="O89" s="210">
        <v>103927</v>
      </c>
      <c r="P89" s="210">
        <v>1022320</v>
      </c>
      <c r="Q89" s="109">
        <v>35788</v>
      </c>
      <c r="R89" s="204">
        <v>8025</v>
      </c>
      <c r="S89" s="249">
        <v>10874</v>
      </c>
      <c r="T89" s="250">
        <v>16889</v>
      </c>
      <c r="U89" s="148" t="str">
        <f t="shared" si="1"/>
        <v>〇</v>
      </c>
      <c r="V89" s="3"/>
      <c r="W89" s="151"/>
      <c r="X89" s="151"/>
      <c r="Y89" s="151"/>
      <c r="Z89" s="151"/>
      <c r="AA89" s="151"/>
      <c r="AB89" s="151"/>
      <c r="AC89" s="151"/>
      <c r="AD89" s="151"/>
      <c r="AE89" s="151"/>
      <c r="AF89" s="151"/>
      <c r="AG89" s="151"/>
      <c r="AH89" s="151"/>
      <c r="AI89" s="151"/>
      <c r="AJ89" s="151"/>
      <c r="AK89" s="151"/>
      <c r="AL89" s="151"/>
      <c r="AM89" s="151"/>
      <c r="AN89" s="151"/>
      <c r="AO89" s="151"/>
      <c r="AP89" s="151"/>
    </row>
    <row r="90" spans="1:42" ht="18.75" customHeight="1">
      <c r="A90" s="392"/>
      <c r="B90" s="141" t="s">
        <v>304</v>
      </c>
      <c r="C90" s="240">
        <v>8446</v>
      </c>
      <c r="D90" s="241">
        <v>5096</v>
      </c>
      <c r="E90" s="242">
        <v>2165</v>
      </c>
      <c r="F90" s="241">
        <v>8757</v>
      </c>
      <c r="G90" s="243">
        <v>292777</v>
      </c>
      <c r="H90" s="244">
        <v>0.70099999999999996</v>
      </c>
      <c r="I90" s="245"/>
      <c r="J90" s="245"/>
      <c r="K90" s="251">
        <v>10.3</v>
      </c>
      <c r="L90" s="252">
        <v>150</v>
      </c>
      <c r="M90" s="247">
        <v>96.3</v>
      </c>
      <c r="N90" s="248">
        <v>43.1</v>
      </c>
      <c r="O90" s="210">
        <v>93439</v>
      </c>
      <c r="P90" s="210">
        <v>1023779</v>
      </c>
      <c r="Q90" s="109">
        <v>43084</v>
      </c>
      <c r="R90" s="204">
        <v>14617</v>
      </c>
      <c r="S90" s="249">
        <v>10833</v>
      </c>
      <c r="T90" s="250">
        <v>17634</v>
      </c>
      <c r="U90" s="148" t="str">
        <f t="shared" si="1"/>
        <v>〇</v>
      </c>
      <c r="V90" s="3"/>
      <c r="W90" s="151"/>
      <c r="X90" s="151"/>
      <c r="Y90" s="151"/>
      <c r="Z90" s="151"/>
      <c r="AA90" s="151"/>
      <c r="AB90" s="151"/>
      <c r="AC90" s="151"/>
      <c r="AD90" s="151"/>
      <c r="AE90" s="151"/>
      <c r="AF90" s="151"/>
      <c r="AG90" s="151"/>
      <c r="AH90" s="151"/>
      <c r="AI90" s="151"/>
      <c r="AJ90" s="151"/>
      <c r="AK90" s="151"/>
      <c r="AL90" s="151"/>
      <c r="AM90" s="151"/>
      <c r="AN90" s="151"/>
      <c r="AO90" s="151"/>
      <c r="AP90" s="151"/>
    </row>
    <row r="91" spans="1:42" ht="18.75" customHeight="1">
      <c r="A91" s="392"/>
      <c r="B91" s="141" t="s">
        <v>305</v>
      </c>
      <c r="C91" s="240">
        <v>3875</v>
      </c>
      <c r="D91" s="241">
        <v>1748</v>
      </c>
      <c r="E91" s="242">
        <v>-3348</v>
      </c>
      <c r="F91" s="241">
        <v>-2389</v>
      </c>
      <c r="G91" s="243">
        <v>283020</v>
      </c>
      <c r="H91" s="244">
        <v>0.70099999999999996</v>
      </c>
      <c r="I91" s="245"/>
      <c r="J91" s="245"/>
      <c r="K91" s="251">
        <v>10.4</v>
      </c>
      <c r="L91" s="252">
        <v>147.19999999999999</v>
      </c>
      <c r="M91" s="247">
        <v>99.3</v>
      </c>
      <c r="N91" s="248">
        <v>45.1</v>
      </c>
      <c r="O91" s="210">
        <v>103721</v>
      </c>
      <c r="P91" s="210">
        <v>1014124</v>
      </c>
      <c r="Q91" s="109">
        <v>45508</v>
      </c>
      <c r="R91" s="204">
        <v>15576</v>
      </c>
      <c r="S91" s="249">
        <v>10139</v>
      </c>
      <c r="T91" s="250">
        <v>19793</v>
      </c>
      <c r="U91" s="148" t="str">
        <f t="shared" si="1"/>
        <v>〇</v>
      </c>
      <c r="V91" s="3"/>
      <c r="W91" s="151"/>
      <c r="X91" s="151"/>
      <c r="Y91" s="151"/>
      <c r="Z91" s="151"/>
      <c r="AA91" s="151"/>
      <c r="AB91" s="151"/>
      <c r="AC91" s="151"/>
      <c r="AD91" s="151"/>
      <c r="AE91" s="151"/>
      <c r="AF91" s="151"/>
      <c r="AG91" s="151"/>
      <c r="AH91" s="151"/>
      <c r="AI91" s="151"/>
      <c r="AJ91" s="151"/>
      <c r="AK91" s="151"/>
      <c r="AL91" s="151"/>
      <c r="AM91" s="151"/>
      <c r="AN91" s="151"/>
      <c r="AO91" s="151"/>
      <c r="AP91" s="151"/>
    </row>
    <row r="92" spans="1:42" ht="18.75" customHeight="1">
      <c r="A92" s="392"/>
      <c r="B92" s="141" t="s">
        <v>308</v>
      </c>
      <c r="C92" s="240">
        <v>3765</v>
      </c>
      <c r="D92" s="241">
        <v>2228</v>
      </c>
      <c r="E92" s="242">
        <v>480</v>
      </c>
      <c r="F92" s="241">
        <v>895</v>
      </c>
      <c r="G92" s="243">
        <v>287671</v>
      </c>
      <c r="H92" s="244">
        <v>0.69099999999999995</v>
      </c>
      <c r="I92" s="245"/>
      <c r="J92" s="245"/>
      <c r="K92" s="251">
        <v>10.1</v>
      </c>
      <c r="L92" s="252">
        <v>143.19999999999999</v>
      </c>
      <c r="M92" s="247">
        <v>97.1</v>
      </c>
      <c r="N92" s="248">
        <v>44</v>
      </c>
      <c r="O92" s="210">
        <v>116150</v>
      </c>
      <c r="P92" s="210">
        <v>1008758</v>
      </c>
      <c r="Q92" s="109">
        <v>50719</v>
      </c>
      <c r="R92" s="204">
        <v>15991</v>
      </c>
      <c r="S92" s="249">
        <v>11715</v>
      </c>
      <c r="T92" s="250">
        <v>23013</v>
      </c>
      <c r="U92" s="148" t="str">
        <f t="shared" si="1"/>
        <v>〇</v>
      </c>
      <c r="V92" s="3"/>
      <c r="W92" s="151"/>
      <c r="X92" s="151"/>
      <c r="Y92" s="151"/>
      <c r="Z92" s="151"/>
      <c r="AA92" s="151"/>
      <c r="AB92" s="151"/>
      <c r="AC92" s="151"/>
      <c r="AD92" s="151"/>
      <c r="AE92" s="151"/>
      <c r="AF92" s="151"/>
      <c r="AG92" s="151"/>
      <c r="AH92" s="151"/>
      <c r="AI92" s="151"/>
      <c r="AJ92" s="151"/>
      <c r="AK92" s="151"/>
      <c r="AL92" s="151"/>
      <c r="AM92" s="151"/>
      <c r="AN92" s="151"/>
      <c r="AO92" s="151"/>
      <c r="AP92" s="151"/>
    </row>
    <row r="93" spans="1:42" ht="18.75" customHeight="1">
      <c r="A93" s="393"/>
      <c r="B93" s="191" t="s">
        <v>320</v>
      </c>
      <c r="C93" s="322">
        <v>4622</v>
      </c>
      <c r="D93" s="253">
        <v>1883</v>
      </c>
      <c r="E93" s="323">
        <v>-345424</v>
      </c>
      <c r="F93" s="253">
        <v>-2202624</v>
      </c>
      <c r="G93" s="324">
        <v>287671</v>
      </c>
      <c r="H93" s="325">
        <v>0.69</v>
      </c>
      <c r="I93" s="254"/>
      <c r="J93" s="254"/>
      <c r="K93" s="255">
        <v>10.6</v>
      </c>
      <c r="L93" s="259">
        <v>143</v>
      </c>
      <c r="M93" s="257">
        <v>99.3</v>
      </c>
      <c r="N93" s="326">
        <v>42.8</v>
      </c>
      <c r="O93" s="211">
        <v>93315</v>
      </c>
      <c r="P93" s="211">
        <v>1002178</v>
      </c>
      <c r="Q93" s="239">
        <v>50719</v>
      </c>
      <c r="R93" s="235">
        <v>15991</v>
      </c>
      <c r="S93" s="327">
        <v>11715</v>
      </c>
      <c r="T93" s="258">
        <v>23013</v>
      </c>
      <c r="U93" s="148" t="str">
        <f t="shared" si="1"/>
        <v>〇</v>
      </c>
      <c r="V93" s="3"/>
      <c r="W93" s="151"/>
      <c r="X93" s="151"/>
      <c r="Y93" s="151"/>
      <c r="Z93" s="151"/>
      <c r="AA93" s="151"/>
      <c r="AB93" s="151"/>
      <c r="AC93" s="151"/>
      <c r="AD93" s="151"/>
      <c r="AE93" s="151"/>
      <c r="AF93" s="151"/>
      <c r="AG93" s="151"/>
      <c r="AH93" s="151"/>
      <c r="AI93" s="151"/>
      <c r="AJ93" s="151"/>
      <c r="AK93" s="151"/>
      <c r="AL93" s="151"/>
      <c r="AM93" s="151"/>
      <c r="AN93" s="151"/>
      <c r="AO93" s="151"/>
      <c r="AP93" s="151"/>
    </row>
    <row r="94" spans="1:42" ht="18.75" customHeight="1">
      <c r="A94" s="399" t="s">
        <v>61</v>
      </c>
      <c r="B94" s="141" t="s">
        <v>300</v>
      </c>
      <c r="C94" s="240">
        <v>17240</v>
      </c>
      <c r="D94" s="241">
        <v>8632</v>
      </c>
      <c r="E94" s="242">
        <v>-712</v>
      </c>
      <c r="F94" s="241">
        <v>2092</v>
      </c>
      <c r="G94" s="243">
        <v>427492</v>
      </c>
      <c r="H94" s="244">
        <v>0.89500000000000002</v>
      </c>
      <c r="I94" s="245"/>
      <c r="J94" s="245"/>
      <c r="K94" s="246">
        <v>9.6999999999999993</v>
      </c>
      <c r="L94" s="246">
        <v>107.1</v>
      </c>
      <c r="M94" s="247">
        <v>93.8</v>
      </c>
      <c r="N94" s="248">
        <v>55.3</v>
      </c>
      <c r="O94" s="210">
        <v>162451</v>
      </c>
      <c r="P94" s="210">
        <v>1176640</v>
      </c>
      <c r="Q94" s="109">
        <v>74305</v>
      </c>
      <c r="R94" s="204">
        <v>36870</v>
      </c>
      <c r="S94" s="249">
        <v>5471</v>
      </c>
      <c r="T94" s="250">
        <v>31964</v>
      </c>
      <c r="U94" s="148" t="str">
        <f t="shared" si="1"/>
        <v>〇</v>
      </c>
      <c r="V94" s="3"/>
      <c r="W94" s="151"/>
      <c r="X94" s="151"/>
      <c r="Y94" s="151"/>
      <c r="Z94" s="151"/>
      <c r="AA94" s="151"/>
      <c r="AB94" s="151"/>
      <c r="AC94" s="151"/>
      <c r="AD94" s="151"/>
      <c r="AE94" s="151"/>
      <c r="AF94" s="151"/>
      <c r="AG94" s="151"/>
      <c r="AH94" s="151"/>
      <c r="AI94" s="151"/>
      <c r="AJ94" s="151"/>
      <c r="AK94" s="151"/>
      <c r="AL94" s="151"/>
      <c r="AM94" s="151"/>
      <c r="AN94" s="151"/>
      <c r="AO94" s="151"/>
      <c r="AP94" s="151"/>
    </row>
    <row r="95" spans="1:42" ht="18.75" customHeight="1">
      <c r="A95" s="392"/>
      <c r="B95" s="141" t="s">
        <v>304</v>
      </c>
      <c r="C95" s="240">
        <v>16910</v>
      </c>
      <c r="D95" s="241">
        <v>10907</v>
      </c>
      <c r="E95" s="242">
        <v>2275</v>
      </c>
      <c r="F95" s="241">
        <v>1002</v>
      </c>
      <c r="G95" s="243">
        <v>451518</v>
      </c>
      <c r="H95" s="244">
        <v>0.88</v>
      </c>
      <c r="I95" s="245"/>
      <c r="J95" s="245"/>
      <c r="K95" s="261">
        <v>8.8000000000000007</v>
      </c>
      <c r="L95" s="252">
        <v>82.9</v>
      </c>
      <c r="M95" s="247">
        <v>90.3</v>
      </c>
      <c r="N95" s="248">
        <v>59.4</v>
      </c>
      <c r="O95" s="210">
        <v>174390</v>
      </c>
      <c r="P95" s="210">
        <v>1162081</v>
      </c>
      <c r="Q95" s="109">
        <v>94893</v>
      </c>
      <c r="R95" s="204">
        <v>35597</v>
      </c>
      <c r="S95" s="249">
        <v>19035</v>
      </c>
      <c r="T95" s="250">
        <v>40261</v>
      </c>
      <c r="U95" s="148" t="str">
        <f t="shared" si="1"/>
        <v>〇</v>
      </c>
      <c r="V95" s="3"/>
      <c r="W95" s="151"/>
      <c r="X95" s="151"/>
      <c r="Y95" s="151"/>
      <c r="Z95" s="151"/>
      <c r="AA95" s="151"/>
      <c r="AB95" s="151"/>
      <c r="AC95" s="151"/>
      <c r="AD95" s="151"/>
      <c r="AE95" s="151"/>
      <c r="AF95" s="151"/>
      <c r="AG95" s="151"/>
      <c r="AH95" s="151"/>
      <c r="AI95" s="151"/>
      <c r="AJ95" s="151"/>
      <c r="AK95" s="151"/>
      <c r="AL95" s="151"/>
      <c r="AM95" s="151"/>
      <c r="AN95" s="151"/>
      <c r="AO95" s="151"/>
      <c r="AP95" s="151"/>
    </row>
    <row r="96" spans="1:42" ht="18.75" customHeight="1">
      <c r="A96" s="392"/>
      <c r="B96" s="141" t="s">
        <v>305</v>
      </c>
      <c r="C96" s="240">
        <v>18371</v>
      </c>
      <c r="D96" s="241">
        <v>9868</v>
      </c>
      <c r="E96" s="242">
        <v>-1039</v>
      </c>
      <c r="F96" s="241">
        <v>196</v>
      </c>
      <c r="G96" s="243">
        <v>442104</v>
      </c>
      <c r="H96" s="244">
        <v>0.875</v>
      </c>
      <c r="I96" s="245"/>
      <c r="J96" s="245"/>
      <c r="K96" s="261">
        <v>8.4</v>
      </c>
      <c r="L96" s="252">
        <v>74.3</v>
      </c>
      <c r="M96" s="247">
        <v>93.6</v>
      </c>
      <c r="N96" s="248">
        <v>59.3</v>
      </c>
      <c r="O96" s="210">
        <v>171795</v>
      </c>
      <c r="P96" s="210">
        <v>1134566</v>
      </c>
      <c r="Q96" s="109">
        <v>119840</v>
      </c>
      <c r="R96" s="204">
        <v>36832</v>
      </c>
      <c r="S96" s="249">
        <v>20731</v>
      </c>
      <c r="T96" s="250">
        <v>62277</v>
      </c>
      <c r="U96" s="148" t="str">
        <f t="shared" si="1"/>
        <v>〇</v>
      </c>
      <c r="V96" s="3"/>
      <c r="W96" s="151"/>
      <c r="X96" s="151"/>
      <c r="Y96" s="151"/>
      <c r="Z96" s="151"/>
      <c r="AA96" s="151"/>
      <c r="AB96" s="151"/>
      <c r="AC96" s="151"/>
      <c r="AD96" s="151"/>
      <c r="AE96" s="151"/>
      <c r="AF96" s="151"/>
      <c r="AG96" s="151"/>
      <c r="AH96" s="151"/>
      <c r="AI96" s="151"/>
      <c r="AJ96" s="151"/>
      <c r="AK96" s="151"/>
      <c r="AL96" s="151"/>
      <c r="AM96" s="151"/>
      <c r="AN96" s="151"/>
      <c r="AO96" s="151"/>
      <c r="AP96" s="151"/>
    </row>
    <row r="97" spans="1:42" ht="18.75" customHeight="1">
      <c r="A97" s="392"/>
      <c r="B97" s="141" t="s">
        <v>308</v>
      </c>
      <c r="C97" s="240">
        <v>18323</v>
      </c>
      <c r="D97" s="241">
        <v>9362</v>
      </c>
      <c r="E97" s="242">
        <v>-532</v>
      </c>
      <c r="F97" s="241">
        <v>-741</v>
      </c>
      <c r="G97" s="243">
        <v>453616</v>
      </c>
      <c r="H97" s="244">
        <v>0.86499999999999999</v>
      </c>
      <c r="I97" s="245"/>
      <c r="J97" s="245"/>
      <c r="K97" s="261">
        <v>8</v>
      </c>
      <c r="L97" s="252">
        <v>66.900000000000006</v>
      </c>
      <c r="M97" s="247">
        <v>94.1</v>
      </c>
      <c r="N97" s="248">
        <v>59.4</v>
      </c>
      <c r="O97" s="210">
        <v>161383</v>
      </c>
      <c r="P97" s="210">
        <v>1105393</v>
      </c>
      <c r="Q97" s="109">
        <v>124012</v>
      </c>
      <c r="R97" s="204">
        <v>36622</v>
      </c>
      <c r="S97" s="249">
        <v>20162</v>
      </c>
      <c r="T97" s="250">
        <v>67228</v>
      </c>
      <c r="U97" s="148" t="str">
        <f t="shared" si="1"/>
        <v>〇</v>
      </c>
      <c r="V97" s="3"/>
      <c r="W97" s="151"/>
      <c r="X97" s="151"/>
      <c r="Y97" s="151"/>
      <c r="Z97" s="151"/>
      <c r="AA97" s="151"/>
      <c r="AB97" s="151"/>
      <c r="AC97" s="151"/>
      <c r="AD97" s="151"/>
      <c r="AE97" s="151"/>
      <c r="AF97" s="151"/>
      <c r="AG97" s="151"/>
      <c r="AH97" s="151"/>
      <c r="AI97" s="151"/>
      <c r="AJ97" s="151"/>
      <c r="AK97" s="151"/>
      <c r="AL97" s="151"/>
      <c r="AM97" s="151"/>
      <c r="AN97" s="151"/>
      <c r="AO97" s="151"/>
      <c r="AP97" s="151"/>
    </row>
    <row r="98" spans="1:42" ht="18.75" customHeight="1">
      <c r="A98" s="393"/>
      <c r="B98" s="191" t="s">
        <v>320</v>
      </c>
      <c r="C98" s="322">
        <v>18388</v>
      </c>
      <c r="D98" s="253">
        <v>9445</v>
      </c>
      <c r="E98" s="323">
        <v>83</v>
      </c>
      <c r="F98" s="253">
        <v>75</v>
      </c>
      <c r="G98" s="324">
        <v>470514</v>
      </c>
      <c r="H98" s="325">
        <v>0.86799999999999999</v>
      </c>
      <c r="I98" s="254"/>
      <c r="J98" s="254"/>
      <c r="K98" s="262">
        <v>7.7</v>
      </c>
      <c r="L98" s="259">
        <v>58.8</v>
      </c>
      <c r="M98" s="257">
        <v>93.6</v>
      </c>
      <c r="N98" s="326">
        <v>58.6</v>
      </c>
      <c r="O98" s="211">
        <v>239130</v>
      </c>
      <c r="P98" s="211">
        <v>1076386</v>
      </c>
      <c r="Q98" s="239">
        <v>132903</v>
      </c>
      <c r="R98" s="235">
        <v>36615</v>
      </c>
      <c r="S98" s="327">
        <v>20937</v>
      </c>
      <c r="T98" s="258">
        <v>75351</v>
      </c>
      <c r="U98" s="148" t="str">
        <f t="shared" si="1"/>
        <v>〇</v>
      </c>
      <c r="V98" s="3"/>
      <c r="W98" s="151"/>
      <c r="X98" s="151"/>
      <c r="Y98" s="151"/>
      <c r="Z98" s="151"/>
      <c r="AA98" s="151"/>
      <c r="AB98" s="151"/>
      <c r="AC98" s="151"/>
      <c r="AD98" s="151"/>
      <c r="AE98" s="151"/>
      <c r="AF98" s="151"/>
      <c r="AG98" s="151"/>
      <c r="AH98" s="151"/>
      <c r="AI98" s="151"/>
      <c r="AJ98" s="151"/>
      <c r="AK98" s="151"/>
      <c r="AL98" s="151"/>
      <c r="AM98" s="151"/>
      <c r="AN98" s="151"/>
      <c r="AO98" s="151"/>
      <c r="AP98" s="151"/>
    </row>
    <row r="99" spans="1:42" ht="18.75" customHeight="1">
      <c r="A99" s="399" t="s">
        <v>141</v>
      </c>
      <c r="B99" s="141" t="s">
        <v>300</v>
      </c>
      <c r="C99" s="240">
        <v>10951</v>
      </c>
      <c r="D99" s="241">
        <v>5552</v>
      </c>
      <c r="E99" s="242">
        <v>-1119</v>
      </c>
      <c r="F99" s="241">
        <v>-1517</v>
      </c>
      <c r="G99" s="243">
        <v>195250</v>
      </c>
      <c r="H99" s="244">
        <v>0.71</v>
      </c>
      <c r="I99" s="245"/>
      <c r="J99" s="245"/>
      <c r="K99" s="246">
        <v>6</v>
      </c>
      <c r="L99" s="246">
        <v>121.9</v>
      </c>
      <c r="M99" s="247">
        <v>91</v>
      </c>
      <c r="N99" s="248">
        <v>33.200000000000003</v>
      </c>
      <c r="O99" s="210">
        <v>68554</v>
      </c>
      <c r="P99" s="210">
        <v>490423</v>
      </c>
      <c r="Q99" s="109">
        <v>25133</v>
      </c>
      <c r="R99" s="204">
        <v>3699</v>
      </c>
      <c r="S99" s="249">
        <v>6308</v>
      </c>
      <c r="T99" s="250">
        <v>15126</v>
      </c>
      <c r="U99" s="148" t="str">
        <f t="shared" si="1"/>
        <v>〇</v>
      </c>
      <c r="V99" s="3"/>
      <c r="W99" s="151"/>
      <c r="X99" s="151"/>
      <c r="Y99" s="151"/>
      <c r="Z99" s="151"/>
      <c r="AA99" s="151"/>
      <c r="AB99" s="151"/>
      <c r="AC99" s="151"/>
      <c r="AD99" s="151"/>
      <c r="AE99" s="151"/>
      <c r="AF99" s="151"/>
      <c r="AG99" s="151"/>
      <c r="AH99" s="151"/>
      <c r="AI99" s="151"/>
      <c r="AJ99" s="151"/>
      <c r="AK99" s="151"/>
      <c r="AL99" s="151"/>
      <c r="AM99" s="151"/>
      <c r="AN99" s="151"/>
      <c r="AO99" s="151"/>
      <c r="AP99" s="151"/>
    </row>
    <row r="100" spans="1:42" ht="18.75" customHeight="1">
      <c r="A100" s="392"/>
      <c r="B100" s="141" t="s">
        <v>304</v>
      </c>
      <c r="C100" s="240">
        <v>10282</v>
      </c>
      <c r="D100" s="241">
        <v>6673</v>
      </c>
      <c r="E100" s="242">
        <v>1116</v>
      </c>
      <c r="F100" s="241">
        <v>1120</v>
      </c>
      <c r="G100" s="243">
        <v>208961</v>
      </c>
      <c r="H100" s="244">
        <v>0.7</v>
      </c>
      <c r="I100" s="245"/>
      <c r="J100" s="245"/>
      <c r="K100" s="261">
        <v>5.4</v>
      </c>
      <c r="L100" s="252">
        <v>104.6</v>
      </c>
      <c r="M100" s="247">
        <v>90.8</v>
      </c>
      <c r="N100" s="248">
        <v>37.1</v>
      </c>
      <c r="O100" s="210">
        <v>64364</v>
      </c>
      <c r="P100" s="210">
        <v>499991</v>
      </c>
      <c r="Q100" s="109">
        <v>26311</v>
      </c>
      <c r="R100" s="204">
        <v>3703</v>
      </c>
      <c r="S100" s="249">
        <v>6240</v>
      </c>
      <c r="T100" s="250">
        <v>16368</v>
      </c>
      <c r="U100" s="148" t="str">
        <f t="shared" si="1"/>
        <v>〇</v>
      </c>
      <c r="V100" s="3"/>
      <c r="W100" s="151"/>
      <c r="X100" s="151"/>
      <c r="Y100" s="151"/>
      <c r="Z100" s="151"/>
      <c r="AA100" s="151"/>
      <c r="AB100" s="151"/>
      <c r="AC100" s="151"/>
      <c r="AD100" s="151"/>
      <c r="AE100" s="151"/>
      <c r="AF100" s="151"/>
      <c r="AG100" s="151"/>
      <c r="AH100" s="151"/>
      <c r="AI100" s="151"/>
      <c r="AJ100" s="151"/>
      <c r="AK100" s="151"/>
      <c r="AL100" s="151"/>
      <c r="AM100" s="151"/>
      <c r="AN100" s="151"/>
      <c r="AO100" s="151"/>
      <c r="AP100" s="151"/>
    </row>
    <row r="101" spans="1:42" ht="18.75" customHeight="1">
      <c r="A101" s="392"/>
      <c r="B101" s="141" t="s">
        <v>305</v>
      </c>
      <c r="C101" s="240">
        <v>9631</v>
      </c>
      <c r="D101" s="241">
        <v>7576</v>
      </c>
      <c r="E101" s="242">
        <v>904</v>
      </c>
      <c r="F101" s="241">
        <v>1504</v>
      </c>
      <c r="G101" s="243">
        <v>203631</v>
      </c>
      <c r="H101" s="244">
        <v>0.7</v>
      </c>
      <c r="I101" s="245"/>
      <c r="J101" s="245"/>
      <c r="K101" s="261">
        <v>5.4</v>
      </c>
      <c r="L101" s="252">
        <v>102.2</v>
      </c>
      <c r="M101" s="247">
        <v>93</v>
      </c>
      <c r="N101" s="248">
        <v>39.799999999999997</v>
      </c>
      <c r="O101" s="210">
        <v>82384</v>
      </c>
      <c r="P101" s="210">
        <v>500367</v>
      </c>
      <c r="Q101" s="109">
        <v>29091</v>
      </c>
      <c r="R101" s="204">
        <v>4303</v>
      </c>
      <c r="S101" s="249">
        <v>5970</v>
      </c>
      <c r="T101" s="250">
        <v>18818</v>
      </c>
      <c r="U101" s="148" t="str">
        <f t="shared" si="1"/>
        <v>〇</v>
      </c>
      <c r="V101" s="3"/>
      <c r="W101" s="151"/>
      <c r="X101" s="151"/>
      <c r="Y101" s="151"/>
      <c r="Z101" s="151"/>
      <c r="AA101" s="151"/>
      <c r="AB101" s="151"/>
      <c r="AC101" s="151"/>
      <c r="AD101" s="151"/>
      <c r="AE101" s="151"/>
      <c r="AF101" s="151"/>
      <c r="AG101" s="151"/>
      <c r="AH101" s="151"/>
      <c r="AI101" s="151"/>
      <c r="AJ101" s="151"/>
      <c r="AK101" s="151"/>
      <c r="AL101" s="151"/>
      <c r="AM101" s="151"/>
      <c r="AN101" s="151"/>
      <c r="AO101" s="151"/>
      <c r="AP101" s="151"/>
    </row>
    <row r="102" spans="1:42" ht="18.75" customHeight="1">
      <c r="A102" s="392"/>
      <c r="B102" s="141" t="s">
        <v>308</v>
      </c>
      <c r="C102" s="240">
        <v>11390</v>
      </c>
      <c r="D102" s="241">
        <v>6980</v>
      </c>
      <c r="E102" s="242">
        <v>-596</v>
      </c>
      <c r="F102" s="241">
        <v>104</v>
      </c>
      <c r="G102" s="243">
        <v>207949</v>
      </c>
      <c r="H102" s="244">
        <v>0.69</v>
      </c>
      <c r="I102" s="245"/>
      <c r="J102" s="245"/>
      <c r="K102" s="261">
        <v>5.5</v>
      </c>
      <c r="L102" s="252">
        <v>92.9</v>
      </c>
      <c r="M102" s="247">
        <v>93</v>
      </c>
      <c r="N102" s="248">
        <v>39.700000000000003</v>
      </c>
      <c r="O102" s="210">
        <v>97751</v>
      </c>
      <c r="P102" s="210">
        <v>496141</v>
      </c>
      <c r="Q102" s="109">
        <v>35511</v>
      </c>
      <c r="R102" s="204">
        <v>5003</v>
      </c>
      <c r="S102" s="249">
        <v>6546</v>
      </c>
      <c r="T102" s="250">
        <v>23962</v>
      </c>
      <c r="U102" s="148" t="str">
        <f t="shared" si="1"/>
        <v>〇</v>
      </c>
      <c r="V102" s="3"/>
      <c r="W102" s="151"/>
      <c r="X102" s="151"/>
      <c r="Y102" s="151"/>
      <c r="Z102" s="151"/>
      <c r="AA102" s="151"/>
      <c r="AB102" s="151"/>
      <c r="AC102" s="151"/>
      <c r="AD102" s="151"/>
      <c r="AE102" s="151"/>
      <c r="AF102" s="151"/>
      <c r="AG102" s="151"/>
      <c r="AH102" s="151"/>
      <c r="AI102" s="151"/>
      <c r="AJ102" s="151"/>
      <c r="AK102" s="151"/>
      <c r="AL102" s="151"/>
      <c r="AM102" s="151"/>
      <c r="AN102" s="151"/>
      <c r="AO102" s="151"/>
      <c r="AP102" s="151"/>
    </row>
    <row r="103" spans="1:42" ht="18.75" customHeight="1">
      <c r="A103" s="393"/>
      <c r="B103" s="191" t="s">
        <v>320</v>
      </c>
      <c r="C103" s="322">
        <v>9506</v>
      </c>
      <c r="D103" s="253">
        <v>6839</v>
      </c>
      <c r="E103" s="323">
        <v>-141</v>
      </c>
      <c r="F103" s="253">
        <v>-112</v>
      </c>
      <c r="G103" s="324">
        <v>214886</v>
      </c>
      <c r="H103" s="325">
        <v>0.68</v>
      </c>
      <c r="I103" s="254"/>
      <c r="J103" s="254"/>
      <c r="K103" s="262">
        <v>5.9</v>
      </c>
      <c r="L103" s="259">
        <v>93.1</v>
      </c>
      <c r="M103" s="257">
        <v>95.4</v>
      </c>
      <c r="N103" s="326">
        <v>39.349874754804695</v>
      </c>
      <c r="O103" s="211">
        <v>111925</v>
      </c>
      <c r="P103" s="211">
        <v>493248</v>
      </c>
      <c r="Q103" s="239">
        <v>34783</v>
      </c>
      <c r="R103" s="235">
        <v>5032</v>
      </c>
      <c r="S103" s="327">
        <v>7000</v>
      </c>
      <c r="T103" s="258">
        <v>22751</v>
      </c>
      <c r="U103" s="148" t="str">
        <f t="shared" si="1"/>
        <v>〇</v>
      </c>
      <c r="V103" s="3"/>
      <c r="W103" s="151"/>
      <c r="X103" s="151"/>
      <c r="Y103" s="151"/>
      <c r="Z103" s="151"/>
      <c r="AA103" s="151"/>
      <c r="AB103" s="151"/>
      <c r="AC103" s="151"/>
      <c r="AD103" s="151"/>
      <c r="AE103" s="151"/>
      <c r="AF103" s="151"/>
      <c r="AG103" s="151"/>
      <c r="AH103" s="151"/>
      <c r="AI103" s="151"/>
      <c r="AJ103" s="151"/>
      <c r="AK103" s="151"/>
      <c r="AL103" s="151"/>
      <c r="AM103" s="151"/>
      <c r="AN103" s="151"/>
      <c r="AO103" s="151"/>
      <c r="AP103" s="151"/>
    </row>
    <row r="104" spans="1:42" ht="17.25" customHeight="1">
      <c r="A104" s="126" t="s">
        <v>254</v>
      </c>
      <c r="B104" s="125"/>
      <c r="C104" s="169"/>
      <c r="D104" s="169"/>
      <c r="E104" s="2"/>
      <c r="F104" s="2"/>
      <c r="G104" s="2"/>
      <c r="H104" s="2"/>
      <c r="I104" s="124"/>
      <c r="J104" s="124"/>
      <c r="K104" s="169"/>
      <c r="L104" s="169"/>
      <c r="M104" s="169"/>
      <c r="N104" s="169"/>
      <c r="O104" s="2"/>
      <c r="P104" s="2"/>
      <c r="Q104" s="2"/>
      <c r="R104" s="2"/>
      <c r="S104" s="2"/>
      <c r="T104" s="2"/>
      <c r="U104" s="3"/>
      <c r="V104" s="3"/>
    </row>
    <row r="105" spans="1:42" ht="17.25" customHeight="1">
      <c r="A105" s="124" t="s">
        <v>253</v>
      </c>
      <c r="B105" s="168"/>
      <c r="E105" s="3"/>
      <c r="F105" s="3"/>
      <c r="G105" s="3"/>
      <c r="H105" s="3"/>
      <c r="I105" s="3"/>
      <c r="J105" s="124"/>
      <c r="O105" s="3"/>
      <c r="P105" s="3"/>
      <c r="Q105" s="3"/>
      <c r="R105" s="3"/>
      <c r="S105" s="3"/>
      <c r="T105" s="3"/>
      <c r="U105" s="3"/>
      <c r="V105" s="3"/>
    </row>
    <row r="106" spans="1:42" ht="17.25" customHeight="1">
      <c r="A106" s="124"/>
      <c r="B106" s="168"/>
      <c r="E106" s="3"/>
      <c r="F106" s="3"/>
      <c r="G106" s="3"/>
      <c r="H106" s="3"/>
      <c r="I106" s="3"/>
      <c r="J106" s="3"/>
      <c r="O106" s="3"/>
      <c r="P106" s="3"/>
      <c r="Q106" s="3"/>
      <c r="R106" s="3"/>
      <c r="S106" s="3"/>
      <c r="T106" s="3"/>
      <c r="U106" s="3"/>
      <c r="V106" s="3"/>
    </row>
    <row r="107" spans="1:42" ht="18" customHeight="1">
      <c r="A107" s="124"/>
    </row>
    <row r="108" spans="1:42" ht="18" customHeight="1">
      <c r="A108" s="124"/>
    </row>
  </sheetData>
  <autoFilter ref="A3:AT107" xr:uid="{00000000-0009-0000-0000-000009000000}"/>
  <customSheetViews>
    <customSheetView guid="{9CD6CDFB-0526-4987-BB9B-F12261C08409}" scale="85" showPageBreaks="1" showGridLines="0" view="pageBreakPreview">
      <pane xSplit="1" ySplit="3" topLeftCell="B13" activePane="bottomRight" state="frozen"/>
      <selection pane="bottomRight" activeCell="H83" sqref="H83:J83"/>
      <rowBreaks count="1" manualBreakCount="1">
        <brk id="58" max="19" man="1"/>
      </rowBreaks>
      <pageMargins left="0.59055118110236227" right="0.59055118110236227" top="0.6692913385826772" bottom="0.31496062992125984" header="0.51181102362204722" footer="0.51181102362204722"/>
      <pageSetup paperSize="9" scale="52" firstPageNumber="8" orientation="landscape" useFirstPageNumber="1" r:id="rId1"/>
      <headerFooter alignWithMargins="0"/>
    </customSheetView>
    <customSheetView guid="{47FE580C-1B40-484B-A27C-9C582BD9B048}" scale="85" showPageBreaks="1" showGridLines="0" printArea="1" view="pageBreakPreview">
      <pane xSplit="1" ySplit="3" topLeftCell="B46" activePane="bottomRight" state="frozen"/>
      <selection pane="bottomRight" activeCell="B60" sqref="B60"/>
      <rowBreaks count="1" manualBreakCount="1">
        <brk id="58" max="19" man="1"/>
      </rowBreaks>
      <pageMargins left="0.59055118110236227" right="0.59055118110236227" top="0.6692913385826772" bottom="0.31496062992125984" header="0.51181102362204722" footer="0.51181102362204722"/>
      <pageSetup paperSize="9" scale="52" firstPageNumber="8" orientation="landscape" useFirstPageNumber="1" r:id="rId2"/>
      <headerFooter alignWithMargins="0"/>
    </customSheetView>
    <customSheetView guid="{B07D689D-A88D-4FD6-A5A1-1BAAB5F2B100}" scale="85" showPageBreaks="1" showGridLines="0" printArea="1" view="pageBreakPreview">
      <pane xSplit="2" ySplit="3" topLeftCell="C82" activePane="bottomRight" state="frozen"/>
      <selection pane="bottomRight" activeCell="M92" sqref="M92"/>
      <rowBreaks count="1" manualBreakCount="1">
        <brk id="58" max="19" man="1"/>
      </rowBreaks>
      <pageMargins left="0.59055118110236227" right="0.59055118110236227" top="0.6692913385826772" bottom="0.31496062992125984" header="0.51181102362204722" footer="0.51181102362204722"/>
      <pageSetup paperSize="9" scale="52" firstPageNumber="8" orientation="landscape" useFirstPageNumber="1" r:id="rId3"/>
      <headerFooter alignWithMargins="0"/>
    </customSheetView>
  </customSheetViews>
  <mergeCells count="38">
    <mergeCell ref="P2:P3"/>
    <mergeCell ref="A34:A38"/>
    <mergeCell ref="A29:A33"/>
    <mergeCell ref="S1:T1"/>
    <mergeCell ref="H2:H3"/>
    <mergeCell ref="I2:I3"/>
    <mergeCell ref="F2:F3"/>
    <mergeCell ref="Q2:Q3"/>
    <mergeCell ref="J2:J3"/>
    <mergeCell ref="K2:K3"/>
    <mergeCell ref="L2:L3"/>
    <mergeCell ref="C2:C3"/>
    <mergeCell ref="O2:O3"/>
    <mergeCell ref="N2:N3"/>
    <mergeCell ref="M2:M3"/>
    <mergeCell ref="D2:D3"/>
    <mergeCell ref="E2:E3"/>
    <mergeCell ref="G2:G3"/>
    <mergeCell ref="A19:A23"/>
    <mergeCell ref="A89:A93"/>
    <mergeCell ref="A94:A98"/>
    <mergeCell ref="A59:A63"/>
    <mergeCell ref="A64:A68"/>
    <mergeCell ref="A74:A78"/>
    <mergeCell ref="A84:A88"/>
    <mergeCell ref="A69:A73"/>
    <mergeCell ref="A54:A58"/>
    <mergeCell ref="A44:A48"/>
    <mergeCell ref="A99:A103"/>
    <mergeCell ref="A24:A28"/>
    <mergeCell ref="A79:A83"/>
    <mergeCell ref="A2:A3"/>
    <mergeCell ref="B2:B3"/>
    <mergeCell ref="A4:A8"/>
    <mergeCell ref="A9:A13"/>
    <mergeCell ref="A39:A43"/>
    <mergeCell ref="A49:A53"/>
    <mergeCell ref="A14:A18"/>
  </mergeCells>
  <phoneticPr fontId="3"/>
  <printOptions horizontalCentered="1"/>
  <pageMargins left="0.31496062992125984" right="0.31496062992125984" top="0.31496062992125984" bottom="0.31496062992125984" header="0.51181102362204722" footer="0.51181102362204722"/>
  <pageSetup paperSize="9" scale="55" firstPageNumber="8" fitToHeight="3" orientation="landscape" useFirstPageNumber="1" r:id="rId4"/>
  <headerFooter alignWithMargins="0"/>
  <rowBreaks count="1" manualBreakCount="1">
    <brk id="53" max="19" man="1"/>
  </rowBreaks>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pageSetUpPr fitToPage="1"/>
  </sheetPr>
  <dimension ref="A1:Y408"/>
  <sheetViews>
    <sheetView showGridLines="0" showZeros="0" view="pageBreakPreview" zoomScaleNormal="100" zoomScaleSheetLayoutView="100" workbookViewId="0">
      <pane xSplit="3" ySplit="4" topLeftCell="J322" activePane="bottomRight" state="frozen"/>
      <selection activeCell="E59" sqref="E59"/>
      <selection pane="topRight" activeCell="E59" sqref="E59"/>
      <selection pane="bottomLeft" activeCell="E59" sqref="E59"/>
      <selection pane="bottomRight" activeCell="V22" sqref="V22"/>
    </sheetView>
  </sheetViews>
  <sheetFormatPr defaultColWidth="9" defaultRowHeight="16.5"/>
  <cols>
    <col min="1" max="1" width="14.6328125" style="33" customWidth="1"/>
    <col min="2" max="2" width="12.08984375" style="33" customWidth="1"/>
    <col min="3" max="3" width="7.7265625" style="33" bestFit="1" customWidth="1"/>
    <col min="4" max="22" width="14.08984375" style="33" customWidth="1"/>
    <col min="23" max="23" width="14.08984375" style="7" customWidth="1"/>
    <col min="24" max="24" width="14.08984375" style="33" customWidth="1"/>
    <col min="25" max="16384" width="9" style="33"/>
  </cols>
  <sheetData>
    <row r="1" spans="1:25" ht="24" customHeight="1">
      <c r="A1" s="348" t="s">
        <v>314</v>
      </c>
    </row>
    <row r="2" spans="1:25" ht="24" customHeight="1">
      <c r="A2" s="33" t="s">
        <v>1</v>
      </c>
      <c r="U2" s="34"/>
      <c r="V2" s="34"/>
      <c r="W2" s="460" t="s">
        <v>149</v>
      </c>
      <c r="X2" s="460"/>
    </row>
    <row r="3" spans="1:25" ht="17.25" customHeight="1">
      <c r="A3" s="461" t="s">
        <v>7</v>
      </c>
      <c r="B3" s="438" t="s">
        <v>255</v>
      </c>
      <c r="C3" s="439"/>
      <c r="D3" s="463" t="s">
        <v>317</v>
      </c>
      <c r="E3" s="464"/>
      <c r="F3" s="464"/>
      <c r="G3" s="464"/>
      <c r="H3" s="464"/>
      <c r="I3" s="464"/>
      <c r="J3" s="464"/>
      <c r="K3" s="464"/>
      <c r="L3" s="464"/>
      <c r="M3" s="464"/>
      <c r="N3" s="464"/>
      <c r="O3" s="464"/>
      <c r="P3" s="465"/>
      <c r="Q3" s="463" t="s">
        <v>316</v>
      </c>
      <c r="R3" s="464"/>
      <c r="S3" s="464"/>
      <c r="T3" s="464"/>
      <c r="U3" s="464"/>
      <c r="V3" s="464"/>
      <c r="W3" s="464"/>
      <c r="X3" s="465"/>
    </row>
    <row r="4" spans="1:25" ht="33">
      <c r="A4" s="462"/>
      <c r="B4" s="440"/>
      <c r="C4" s="441"/>
      <c r="D4" s="106" t="s">
        <v>150</v>
      </c>
      <c r="E4" s="35" t="s">
        <v>152</v>
      </c>
      <c r="F4" s="35" t="s">
        <v>153</v>
      </c>
      <c r="G4" s="35" t="s">
        <v>154</v>
      </c>
      <c r="H4" s="35" t="s">
        <v>155</v>
      </c>
      <c r="I4" s="36" t="s">
        <v>156</v>
      </c>
      <c r="J4" s="35" t="s">
        <v>157</v>
      </c>
      <c r="K4" s="35" t="s">
        <v>158</v>
      </c>
      <c r="L4" s="35" t="s">
        <v>159</v>
      </c>
      <c r="M4" s="35" t="s">
        <v>160</v>
      </c>
      <c r="N4" s="35" t="s">
        <v>161</v>
      </c>
      <c r="O4" s="107" t="s">
        <v>163</v>
      </c>
      <c r="P4" s="37" t="s">
        <v>164</v>
      </c>
      <c r="Q4" s="170" t="s">
        <v>165</v>
      </c>
      <c r="R4" s="35" t="s">
        <v>166</v>
      </c>
      <c r="S4" s="35" t="s">
        <v>167</v>
      </c>
      <c r="T4" s="35" t="s">
        <v>168</v>
      </c>
      <c r="U4" s="35" t="s">
        <v>155</v>
      </c>
      <c r="V4" s="49" t="s">
        <v>156</v>
      </c>
      <c r="W4" s="50" t="s">
        <v>169</v>
      </c>
      <c r="X4" s="37" t="s">
        <v>164</v>
      </c>
      <c r="Y4" s="38"/>
    </row>
    <row r="5" spans="1:25" ht="24" customHeight="1">
      <c r="A5" s="453" t="s">
        <v>19</v>
      </c>
      <c r="B5" s="446" t="s">
        <v>173</v>
      </c>
      <c r="C5" s="447"/>
      <c r="D5" s="171">
        <v>0</v>
      </c>
      <c r="E5" s="172">
        <v>100</v>
      </c>
      <c r="F5" s="172">
        <v>0</v>
      </c>
      <c r="G5" s="172">
        <v>100</v>
      </c>
      <c r="H5" s="172">
        <v>0</v>
      </c>
      <c r="I5" s="296">
        <v>100</v>
      </c>
      <c r="J5" s="183">
        <v>0</v>
      </c>
      <c r="K5" s="172">
        <v>100</v>
      </c>
      <c r="L5" s="172">
        <v>0</v>
      </c>
      <c r="M5" s="172">
        <v>200</v>
      </c>
      <c r="N5" s="172">
        <v>0</v>
      </c>
      <c r="O5" s="299">
        <v>200</v>
      </c>
      <c r="P5" s="83">
        <f>SUM(D5:O5)</f>
        <v>800</v>
      </c>
      <c r="Q5" s="171"/>
      <c r="R5" s="172">
        <v>100</v>
      </c>
      <c r="S5" s="172"/>
      <c r="T5" s="172">
        <v>100</v>
      </c>
      <c r="U5" s="172"/>
      <c r="V5" s="338">
        <v>100</v>
      </c>
      <c r="W5" s="339">
        <v>300</v>
      </c>
      <c r="X5" s="83">
        <f t="shared" ref="X5:X68" si="0">SUM(Q5:W5)</f>
        <v>600</v>
      </c>
    </row>
    <row r="6" spans="1:25" ht="24" customHeight="1">
      <c r="A6" s="454"/>
      <c r="B6" s="448" t="s">
        <v>172</v>
      </c>
      <c r="C6" s="449"/>
      <c r="D6" s="173">
        <v>200</v>
      </c>
      <c r="E6" s="174">
        <v>0</v>
      </c>
      <c r="F6" s="174">
        <v>200</v>
      </c>
      <c r="G6" s="174">
        <v>0</v>
      </c>
      <c r="H6" s="174">
        <v>200</v>
      </c>
      <c r="I6" s="174">
        <v>0</v>
      </c>
      <c r="J6" s="185">
        <v>200</v>
      </c>
      <c r="K6" s="174">
        <v>0</v>
      </c>
      <c r="L6" s="174">
        <v>100</v>
      </c>
      <c r="M6" s="174">
        <v>0</v>
      </c>
      <c r="N6" s="174">
        <v>100</v>
      </c>
      <c r="O6" s="176">
        <v>0</v>
      </c>
      <c r="P6" s="84">
        <f t="shared" ref="P6:P69" si="1">SUM(D6:O6)</f>
        <v>1000</v>
      </c>
      <c r="Q6" s="173">
        <v>200</v>
      </c>
      <c r="R6" s="174"/>
      <c r="S6" s="174">
        <v>200</v>
      </c>
      <c r="T6" s="174"/>
      <c r="U6" s="174">
        <v>200</v>
      </c>
      <c r="V6" s="174"/>
      <c r="W6" s="340">
        <v>600</v>
      </c>
      <c r="X6" s="84">
        <f t="shared" si="0"/>
        <v>1200</v>
      </c>
    </row>
    <row r="7" spans="1:25" ht="24" customHeight="1">
      <c r="A7" s="454"/>
      <c r="B7" s="450" t="s">
        <v>198</v>
      </c>
      <c r="C7" s="451"/>
      <c r="D7" s="173">
        <f>SUM(D8:D11)</f>
        <v>0</v>
      </c>
      <c r="E7" s="174">
        <f t="shared" ref="E7:O7" si="2">SUM(E8:E11)</f>
        <v>0</v>
      </c>
      <c r="F7" s="174">
        <f t="shared" si="2"/>
        <v>0</v>
      </c>
      <c r="G7" s="174">
        <f t="shared" si="2"/>
        <v>0</v>
      </c>
      <c r="H7" s="174">
        <f t="shared" si="2"/>
        <v>0</v>
      </c>
      <c r="I7" s="174">
        <f t="shared" si="2"/>
        <v>0</v>
      </c>
      <c r="J7" s="174">
        <f>SUM(J8:J11)</f>
        <v>0</v>
      </c>
      <c r="K7" s="174">
        <f t="shared" si="2"/>
        <v>0</v>
      </c>
      <c r="L7" s="174">
        <f t="shared" si="2"/>
        <v>0</v>
      </c>
      <c r="M7" s="174">
        <f t="shared" si="2"/>
        <v>0</v>
      </c>
      <c r="N7" s="174">
        <f t="shared" si="2"/>
        <v>0</v>
      </c>
      <c r="O7" s="174">
        <f t="shared" si="2"/>
        <v>0</v>
      </c>
      <c r="P7" s="84">
        <f>SUM(D7:O7)</f>
        <v>0</v>
      </c>
      <c r="Q7" s="173">
        <f>SUM(Q8:Q11)</f>
        <v>0</v>
      </c>
      <c r="R7" s="174">
        <f t="shared" ref="R7:V7" si="3">SUM(R8:R11)</f>
        <v>0</v>
      </c>
      <c r="S7" s="174">
        <f t="shared" si="3"/>
        <v>0</v>
      </c>
      <c r="T7" s="174">
        <f t="shared" si="3"/>
        <v>0</v>
      </c>
      <c r="U7" s="174">
        <f t="shared" si="3"/>
        <v>0</v>
      </c>
      <c r="V7" s="176">
        <f t="shared" si="3"/>
        <v>100</v>
      </c>
      <c r="W7" s="340">
        <f>SUM(W8:W11)</f>
        <v>0</v>
      </c>
      <c r="X7" s="84">
        <f t="shared" si="0"/>
        <v>100</v>
      </c>
    </row>
    <row r="8" spans="1:25" ht="24" customHeight="1">
      <c r="A8" s="454"/>
      <c r="B8" s="452"/>
      <c r="C8" s="352" t="s">
        <v>176</v>
      </c>
      <c r="D8" s="173">
        <v>0</v>
      </c>
      <c r="E8" s="174">
        <v>0</v>
      </c>
      <c r="F8" s="174">
        <v>0</v>
      </c>
      <c r="G8" s="174">
        <v>0</v>
      </c>
      <c r="H8" s="174">
        <v>0</v>
      </c>
      <c r="I8" s="174">
        <v>0</v>
      </c>
      <c r="J8" s="185">
        <v>0</v>
      </c>
      <c r="K8" s="174">
        <v>0</v>
      </c>
      <c r="L8" s="174">
        <v>0</v>
      </c>
      <c r="M8" s="174">
        <v>0</v>
      </c>
      <c r="N8" s="174">
        <v>0</v>
      </c>
      <c r="O8" s="176">
        <v>0</v>
      </c>
      <c r="P8" s="84">
        <f t="shared" si="1"/>
        <v>0</v>
      </c>
      <c r="Q8" s="173">
        <v>0</v>
      </c>
      <c r="R8" s="174">
        <v>0</v>
      </c>
      <c r="S8" s="174">
        <v>0</v>
      </c>
      <c r="T8" s="174">
        <v>0</v>
      </c>
      <c r="U8" s="174">
        <v>0</v>
      </c>
      <c r="V8" s="176">
        <v>0</v>
      </c>
      <c r="W8" s="340">
        <f>SUM(Q8:V8)</f>
        <v>0</v>
      </c>
      <c r="X8" s="84">
        <f t="shared" si="0"/>
        <v>0</v>
      </c>
    </row>
    <row r="9" spans="1:25" ht="24" customHeight="1">
      <c r="A9" s="454"/>
      <c r="B9" s="452"/>
      <c r="C9" s="352" t="s">
        <v>171</v>
      </c>
      <c r="D9" s="173">
        <v>0</v>
      </c>
      <c r="E9" s="174">
        <v>0</v>
      </c>
      <c r="F9" s="175">
        <v>0</v>
      </c>
      <c r="G9" s="174">
        <v>0</v>
      </c>
      <c r="H9" s="174">
        <v>0</v>
      </c>
      <c r="I9" s="174">
        <v>0</v>
      </c>
      <c r="J9" s="185">
        <v>0</v>
      </c>
      <c r="K9" s="174">
        <v>0</v>
      </c>
      <c r="L9" s="174">
        <v>0</v>
      </c>
      <c r="M9" s="174">
        <v>0</v>
      </c>
      <c r="N9" s="174">
        <v>0</v>
      </c>
      <c r="O9" s="176">
        <v>0</v>
      </c>
      <c r="P9" s="84">
        <f t="shared" si="1"/>
        <v>0</v>
      </c>
      <c r="Q9" s="173">
        <v>0</v>
      </c>
      <c r="R9" s="174">
        <v>0</v>
      </c>
      <c r="S9" s="175"/>
      <c r="T9" s="174">
        <v>0</v>
      </c>
      <c r="U9" s="174">
        <v>0</v>
      </c>
      <c r="V9" s="175">
        <v>100</v>
      </c>
      <c r="W9" s="340"/>
      <c r="X9" s="84">
        <f t="shared" si="0"/>
        <v>100</v>
      </c>
    </row>
    <row r="10" spans="1:25" ht="24" customHeight="1">
      <c r="A10" s="454"/>
      <c r="B10" s="452"/>
      <c r="C10" s="352" t="s">
        <v>175</v>
      </c>
      <c r="D10" s="173">
        <v>0</v>
      </c>
      <c r="E10" s="174">
        <v>0</v>
      </c>
      <c r="F10" s="174">
        <v>0</v>
      </c>
      <c r="G10" s="174">
        <v>0</v>
      </c>
      <c r="H10" s="174">
        <v>0</v>
      </c>
      <c r="I10" s="174">
        <v>0</v>
      </c>
      <c r="J10" s="185">
        <v>0</v>
      </c>
      <c r="K10" s="174">
        <v>0</v>
      </c>
      <c r="L10" s="174">
        <v>0</v>
      </c>
      <c r="M10" s="174">
        <v>0</v>
      </c>
      <c r="N10" s="174">
        <v>0</v>
      </c>
      <c r="O10" s="176">
        <v>0</v>
      </c>
      <c r="P10" s="84">
        <f t="shared" si="1"/>
        <v>0</v>
      </c>
      <c r="Q10" s="173">
        <v>0</v>
      </c>
      <c r="R10" s="174">
        <v>0</v>
      </c>
      <c r="S10" s="174">
        <v>0</v>
      </c>
      <c r="T10" s="174">
        <v>0</v>
      </c>
      <c r="U10" s="174">
        <v>0</v>
      </c>
      <c r="V10" s="176">
        <v>0</v>
      </c>
      <c r="W10" s="340"/>
      <c r="X10" s="84">
        <f t="shared" si="0"/>
        <v>0</v>
      </c>
    </row>
    <row r="11" spans="1:25" ht="24" customHeight="1">
      <c r="A11" s="454"/>
      <c r="B11" s="452"/>
      <c r="C11" s="352" t="s">
        <v>170</v>
      </c>
      <c r="D11" s="173">
        <v>0</v>
      </c>
      <c r="E11" s="174">
        <v>0</v>
      </c>
      <c r="F11" s="174">
        <v>0</v>
      </c>
      <c r="G11" s="174">
        <v>0</v>
      </c>
      <c r="H11" s="174">
        <v>0</v>
      </c>
      <c r="I11" s="174">
        <v>0</v>
      </c>
      <c r="J11" s="185">
        <v>0</v>
      </c>
      <c r="K11" s="174">
        <v>0</v>
      </c>
      <c r="L11" s="174">
        <v>0</v>
      </c>
      <c r="M11" s="174">
        <v>0</v>
      </c>
      <c r="N11" s="174">
        <v>0</v>
      </c>
      <c r="O11" s="176">
        <v>0</v>
      </c>
      <c r="P11" s="84">
        <f t="shared" si="1"/>
        <v>0</v>
      </c>
      <c r="Q11" s="173">
        <v>0</v>
      </c>
      <c r="R11" s="174">
        <v>0</v>
      </c>
      <c r="S11" s="174">
        <v>0</v>
      </c>
      <c r="T11" s="174">
        <v>0</v>
      </c>
      <c r="U11" s="174">
        <v>0</v>
      </c>
      <c r="V11" s="175">
        <v>0</v>
      </c>
      <c r="W11" s="340"/>
      <c r="X11" s="84">
        <f t="shared" si="0"/>
        <v>0</v>
      </c>
    </row>
    <row r="12" spans="1:25" ht="24" customHeight="1">
      <c r="A12" s="454"/>
      <c r="B12" s="448" t="s">
        <v>197</v>
      </c>
      <c r="C12" s="449"/>
      <c r="D12" s="173">
        <v>0</v>
      </c>
      <c r="E12" s="174">
        <v>0</v>
      </c>
      <c r="F12" s="174">
        <v>0</v>
      </c>
      <c r="G12" s="174">
        <v>0</v>
      </c>
      <c r="H12" s="174">
        <v>0</v>
      </c>
      <c r="I12" s="174">
        <v>0</v>
      </c>
      <c r="J12" s="185">
        <v>0</v>
      </c>
      <c r="K12" s="174">
        <v>0</v>
      </c>
      <c r="L12" s="174">
        <v>0</v>
      </c>
      <c r="M12" s="174">
        <v>0</v>
      </c>
      <c r="N12" s="174">
        <v>0</v>
      </c>
      <c r="O12" s="176">
        <v>0</v>
      </c>
      <c r="P12" s="84">
        <f t="shared" si="1"/>
        <v>0</v>
      </c>
      <c r="Q12" s="173">
        <v>0</v>
      </c>
      <c r="R12" s="174">
        <v>0</v>
      </c>
      <c r="S12" s="174">
        <v>0</v>
      </c>
      <c r="T12" s="174">
        <v>0</v>
      </c>
      <c r="U12" s="174">
        <v>0</v>
      </c>
      <c r="V12" s="176">
        <v>0</v>
      </c>
      <c r="W12" s="340"/>
      <c r="X12" s="84">
        <f t="shared" si="0"/>
        <v>0</v>
      </c>
    </row>
    <row r="13" spans="1:25" ht="24" customHeight="1">
      <c r="A13" s="455"/>
      <c r="B13" s="444" t="s">
        <v>174</v>
      </c>
      <c r="C13" s="445"/>
      <c r="D13" s="177">
        <v>0</v>
      </c>
      <c r="E13" s="178">
        <v>0</v>
      </c>
      <c r="F13" s="178">
        <v>0</v>
      </c>
      <c r="G13" s="178">
        <v>0</v>
      </c>
      <c r="H13" s="178">
        <v>0</v>
      </c>
      <c r="I13" s="304">
        <v>0</v>
      </c>
      <c r="J13" s="273">
        <v>0</v>
      </c>
      <c r="K13" s="178">
        <v>0</v>
      </c>
      <c r="L13" s="178">
        <v>0</v>
      </c>
      <c r="M13" s="178">
        <v>0</v>
      </c>
      <c r="N13" s="178">
        <v>0</v>
      </c>
      <c r="O13" s="179">
        <v>0</v>
      </c>
      <c r="P13" s="300">
        <f t="shared" si="1"/>
        <v>0</v>
      </c>
      <c r="Q13" s="177">
        <v>0</v>
      </c>
      <c r="R13" s="178">
        <v>0</v>
      </c>
      <c r="S13" s="178">
        <v>0</v>
      </c>
      <c r="T13" s="178">
        <v>0</v>
      </c>
      <c r="U13" s="178">
        <v>0</v>
      </c>
      <c r="V13" s="179">
        <v>0</v>
      </c>
      <c r="W13" s="175"/>
      <c r="X13" s="85">
        <f t="shared" si="0"/>
        <v>0</v>
      </c>
    </row>
    <row r="14" spans="1:25" ht="24" customHeight="1">
      <c r="A14" s="453" t="s">
        <v>299</v>
      </c>
      <c r="B14" s="446" t="s">
        <v>173</v>
      </c>
      <c r="C14" s="447"/>
      <c r="D14" s="171">
        <v>0</v>
      </c>
      <c r="E14" s="172">
        <v>0</v>
      </c>
      <c r="F14" s="172">
        <v>0</v>
      </c>
      <c r="G14" s="172">
        <v>50</v>
      </c>
      <c r="H14" s="172">
        <v>0</v>
      </c>
      <c r="I14" s="172">
        <v>0</v>
      </c>
      <c r="J14" s="331">
        <v>0</v>
      </c>
      <c r="K14" s="172">
        <v>0</v>
      </c>
      <c r="L14" s="172">
        <v>0</v>
      </c>
      <c r="M14" s="172">
        <v>0</v>
      </c>
      <c r="N14" s="172">
        <v>0</v>
      </c>
      <c r="O14" s="299">
        <v>0</v>
      </c>
      <c r="P14" s="83">
        <f t="shared" si="1"/>
        <v>50</v>
      </c>
      <c r="Q14" s="171"/>
      <c r="R14" s="172"/>
      <c r="S14" s="172"/>
      <c r="T14" s="172">
        <v>50</v>
      </c>
      <c r="U14" s="172"/>
      <c r="V14" s="338"/>
      <c r="W14" s="339"/>
      <c r="X14" s="83">
        <f t="shared" si="0"/>
        <v>50</v>
      </c>
    </row>
    <row r="15" spans="1:25" ht="24" customHeight="1">
      <c r="A15" s="454"/>
      <c r="B15" s="448" t="s">
        <v>172</v>
      </c>
      <c r="C15" s="449"/>
      <c r="D15" s="173">
        <v>0</v>
      </c>
      <c r="E15" s="174">
        <v>0</v>
      </c>
      <c r="F15" s="174">
        <v>0</v>
      </c>
      <c r="G15" s="174">
        <v>0</v>
      </c>
      <c r="H15" s="174">
        <v>0</v>
      </c>
      <c r="I15" s="174">
        <v>0</v>
      </c>
      <c r="J15" s="185">
        <v>100</v>
      </c>
      <c r="K15" s="174">
        <v>0</v>
      </c>
      <c r="L15" s="174">
        <v>0</v>
      </c>
      <c r="M15" s="174">
        <v>0</v>
      </c>
      <c r="N15" s="174">
        <v>0</v>
      </c>
      <c r="O15" s="176">
        <v>0</v>
      </c>
      <c r="P15" s="84">
        <f t="shared" si="1"/>
        <v>100</v>
      </c>
      <c r="Q15" s="173"/>
      <c r="R15" s="174"/>
      <c r="S15" s="174"/>
      <c r="T15" s="174"/>
      <c r="U15" s="174"/>
      <c r="V15" s="174"/>
      <c r="W15" s="340">
        <v>100</v>
      </c>
      <c r="X15" s="84">
        <f t="shared" si="0"/>
        <v>100</v>
      </c>
    </row>
    <row r="16" spans="1:25" ht="24" customHeight="1">
      <c r="A16" s="454"/>
      <c r="B16" s="450" t="s">
        <v>198</v>
      </c>
      <c r="C16" s="451"/>
      <c r="D16" s="174">
        <f t="shared" ref="D16:I16" si="4">SUM(D17:D20)</f>
        <v>0</v>
      </c>
      <c r="E16" s="174">
        <f t="shared" si="4"/>
        <v>0</v>
      </c>
      <c r="F16" s="174">
        <f t="shared" si="4"/>
        <v>0</v>
      </c>
      <c r="G16" s="174">
        <f t="shared" si="4"/>
        <v>0</v>
      </c>
      <c r="H16" s="174">
        <f t="shared" si="4"/>
        <v>0</v>
      </c>
      <c r="I16" s="174">
        <f t="shared" si="4"/>
        <v>50</v>
      </c>
      <c r="J16" s="174">
        <f>SUM(J17:J20)</f>
        <v>0</v>
      </c>
      <c r="K16" s="174">
        <f t="shared" ref="K16:O16" si="5">SUM(K17:K20)</f>
        <v>0</v>
      </c>
      <c r="L16" s="174">
        <f t="shared" si="5"/>
        <v>0</v>
      </c>
      <c r="M16" s="174">
        <f t="shared" si="5"/>
        <v>0</v>
      </c>
      <c r="N16" s="174">
        <f t="shared" si="5"/>
        <v>0</v>
      </c>
      <c r="O16" s="174">
        <f t="shared" si="5"/>
        <v>0</v>
      </c>
      <c r="P16" s="84">
        <f t="shared" si="1"/>
        <v>50</v>
      </c>
      <c r="Q16" s="173">
        <f>SUM(Q17:Q20)</f>
        <v>0</v>
      </c>
      <c r="R16" s="174">
        <f t="shared" ref="R16:V16" si="6">SUM(R17:R20)</f>
        <v>0</v>
      </c>
      <c r="S16" s="174">
        <f t="shared" si="6"/>
        <v>0</v>
      </c>
      <c r="T16" s="174">
        <f t="shared" si="6"/>
        <v>0</v>
      </c>
      <c r="U16" s="174">
        <f t="shared" si="6"/>
        <v>0</v>
      </c>
      <c r="V16" s="176">
        <f t="shared" si="6"/>
        <v>50</v>
      </c>
      <c r="W16" s="340">
        <f>SUM(W17:W20)</f>
        <v>0</v>
      </c>
      <c r="X16" s="84">
        <f t="shared" si="0"/>
        <v>50</v>
      </c>
    </row>
    <row r="17" spans="1:24" ht="24" customHeight="1">
      <c r="A17" s="454"/>
      <c r="B17" s="452"/>
      <c r="C17" s="352" t="s">
        <v>176</v>
      </c>
      <c r="D17" s="173">
        <v>0</v>
      </c>
      <c r="E17" s="174">
        <v>0</v>
      </c>
      <c r="F17" s="174">
        <v>0</v>
      </c>
      <c r="G17" s="174">
        <v>0</v>
      </c>
      <c r="H17" s="174">
        <v>0</v>
      </c>
      <c r="I17" s="174">
        <v>0</v>
      </c>
      <c r="J17" s="185">
        <v>0</v>
      </c>
      <c r="K17" s="174">
        <v>0</v>
      </c>
      <c r="L17" s="174">
        <v>0</v>
      </c>
      <c r="M17" s="174">
        <v>0</v>
      </c>
      <c r="N17" s="174">
        <v>0</v>
      </c>
      <c r="O17" s="176">
        <v>0</v>
      </c>
      <c r="P17" s="84">
        <f t="shared" si="1"/>
        <v>0</v>
      </c>
      <c r="Q17" s="173">
        <v>0</v>
      </c>
      <c r="R17" s="174">
        <v>0</v>
      </c>
      <c r="S17" s="174">
        <v>0</v>
      </c>
      <c r="T17" s="174">
        <v>0</v>
      </c>
      <c r="U17" s="174">
        <v>0</v>
      </c>
      <c r="V17" s="176">
        <v>0</v>
      </c>
      <c r="W17" s="340">
        <v>0</v>
      </c>
      <c r="X17" s="84">
        <f t="shared" si="0"/>
        <v>0</v>
      </c>
    </row>
    <row r="18" spans="1:24" ht="24" customHeight="1">
      <c r="A18" s="454"/>
      <c r="B18" s="452"/>
      <c r="C18" s="352" t="s">
        <v>171</v>
      </c>
      <c r="D18" s="173">
        <v>0</v>
      </c>
      <c r="E18" s="174">
        <v>0</v>
      </c>
      <c r="F18" s="174">
        <v>0</v>
      </c>
      <c r="G18" s="174">
        <v>0</v>
      </c>
      <c r="H18" s="174">
        <v>0</v>
      </c>
      <c r="I18" s="174">
        <v>50</v>
      </c>
      <c r="J18" s="185">
        <v>0</v>
      </c>
      <c r="K18" s="174">
        <v>0</v>
      </c>
      <c r="L18" s="174">
        <v>0</v>
      </c>
      <c r="M18" s="174">
        <v>0</v>
      </c>
      <c r="N18" s="174">
        <v>0</v>
      </c>
      <c r="O18" s="176">
        <v>0</v>
      </c>
      <c r="P18" s="84">
        <f t="shared" si="1"/>
        <v>50</v>
      </c>
      <c r="Q18" s="173">
        <v>0</v>
      </c>
      <c r="R18" s="174">
        <v>0</v>
      </c>
      <c r="S18" s="174">
        <v>0</v>
      </c>
      <c r="T18" s="174">
        <v>0</v>
      </c>
      <c r="U18" s="174">
        <v>0</v>
      </c>
      <c r="V18" s="176">
        <v>50</v>
      </c>
      <c r="W18" s="175">
        <v>0</v>
      </c>
      <c r="X18" s="84">
        <f t="shared" si="0"/>
        <v>50</v>
      </c>
    </row>
    <row r="19" spans="1:24" ht="24" customHeight="1">
      <c r="A19" s="454"/>
      <c r="B19" s="452"/>
      <c r="C19" s="352" t="s">
        <v>175</v>
      </c>
      <c r="D19" s="173">
        <v>0</v>
      </c>
      <c r="E19" s="174">
        <v>0</v>
      </c>
      <c r="F19" s="174">
        <v>0</v>
      </c>
      <c r="G19" s="174">
        <v>0</v>
      </c>
      <c r="H19" s="174">
        <v>0</v>
      </c>
      <c r="I19" s="174">
        <v>0</v>
      </c>
      <c r="J19" s="185">
        <v>0</v>
      </c>
      <c r="K19" s="174">
        <v>0</v>
      </c>
      <c r="L19" s="174">
        <v>0</v>
      </c>
      <c r="M19" s="174">
        <v>0</v>
      </c>
      <c r="N19" s="174">
        <v>0</v>
      </c>
      <c r="O19" s="176">
        <v>0</v>
      </c>
      <c r="P19" s="84">
        <f t="shared" si="1"/>
        <v>0</v>
      </c>
      <c r="Q19" s="173">
        <v>0</v>
      </c>
      <c r="R19" s="174">
        <v>0</v>
      </c>
      <c r="S19" s="174">
        <v>0</v>
      </c>
      <c r="T19" s="174">
        <v>0</v>
      </c>
      <c r="U19" s="174">
        <v>0</v>
      </c>
      <c r="V19" s="176">
        <v>0</v>
      </c>
      <c r="W19" s="340">
        <v>0</v>
      </c>
      <c r="X19" s="84">
        <f t="shared" si="0"/>
        <v>0</v>
      </c>
    </row>
    <row r="20" spans="1:24" ht="24" customHeight="1">
      <c r="A20" s="454"/>
      <c r="B20" s="452"/>
      <c r="C20" s="352" t="s">
        <v>170</v>
      </c>
      <c r="D20" s="173">
        <v>0</v>
      </c>
      <c r="E20" s="174">
        <v>0</v>
      </c>
      <c r="F20" s="174">
        <v>0</v>
      </c>
      <c r="G20" s="174">
        <v>0</v>
      </c>
      <c r="H20" s="174">
        <v>0</v>
      </c>
      <c r="I20" s="174">
        <v>0</v>
      </c>
      <c r="J20" s="185">
        <v>0</v>
      </c>
      <c r="K20" s="174">
        <v>0</v>
      </c>
      <c r="L20" s="174">
        <v>0</v>
      </c>
      <c r="M20" s="174">
        <v>0</v>
      </c>
      <c r="N20" s="174">
        <v>0</v>
      </c>
      <c r="O20" s="176">
        <v>0</v>
      </c>
      <c r="P20" s="84">
        <f t="shared" si="1"/>
        <v>0</v>
      </c>
      <c r="Q20" s="173">
        <v>0</v>
      </c>
      <c r="R20" s="174">
        <v>0</v>
      </c>
      <c r="S20" s="174">
        <v>0</v>
      </c>
      <c r="T20" s="174">
        <v>0</v>
      </c>
      <c r="U20" s="174">
        <v>0</v>
      </c>
      <c r="V20" s="176">
        <v>0</v>
      </c>
      <c r="W20" s="340">
        <v>0</v>
      </c>
      <c r="X20" s="84">
        <f t="shared" si="0"/>
        <v>0</v>
      </c>
    </row>
    <row r="21" spans="1:24" ht="24" customHeight="1">
      <c r="A21" s="454"/>
      <c r="B21" s="448" t="s">
        <v>197</v>
      </c>
      <c r="C21" s="449"/>
      <c r="D21" s="173">
        <v>0</v>
      </c>
      <c r="E21" s="174">
        <v>0</v>
      </c>
      <c r="F21" s="174">
        <v>0</v>
      </c>
      <c r="G21" s="174">
        <v>0</v>
      </c>
      <c r="H21" s="174">
        <v>0</v>
      </c>
      <c r="I21" s="174">
        <v>0</v>
      </c>
      <c r="J21" s="185">
        <v>0</v>
      </c>
      <c r="K21" s="174">
        <v>0</v>
      </c>
      <c r="L21" s="174">
        <v>0</v>
      </c>
      <c r="M21" s="174">
        <v>0</v>
      </c>
      <c r="N21" s="174">
        <v>0</v>
      </c>
      <c r="O21" s="176">
        <v>0</v>
      </c>
      <c r="P21" s="84">
        <f t="shared" si="1"/>
        <v>0</v>
      </c>
      <c r="Q21" s="173">
        <v>0</v>
      </c>
      <c r="R21" s="174">
        <v>0</v>
      </c>
      <c r="S21" s="174">
        <v>0</v>
      </c>
      <c r="T21" s="174">
        <v>0</v>
      </c>
      <c r="U21" s="174">
        <v>0</v>
      </c>
      <c r="V21" s="176">
        <v>0</v>
      </c>
      <c r="W21" s="340">
        <v>0</v>
      </c>
      <c r="X21" s="84">
        <f t="shared" si="0"/>
        <v>0</v>
      </c>
    </row>
    <row r="22" spans="1:24" ht="24" customHeight="1">
      <c r="A22" s="455"/>
      <c r="B22" s="444" t="s">
        <v>174</v>
      </c>
      <c r="C22" s="445"/>
      <c r="D22" s="180">
        <v>0</v>
      </c>
      <c r="E22" s="181">
        <v>0</v>
      </c>
      <c r="F22" s="181">
        <v>0</v>
      </c>
      <c r="G22" s="181">
        <v>0</v>
      </c>
      <c r="H22" s="181">
        <v>0</v>
      </c>
      <c r="I22" s="181">
        <v>0</v>
      </c>
      <c r="J22" s="332">
        <v>0</v>
      </c>
      <c r="K22" s="181">
        <v>0</v>
      </c>
      <c r="L22" s="181">
        <v>0</v>
      </c>
      <c r="M22" s="181">
        <v>0</v>
      </c>
      <c r="N22" s="181">
        <v>0</v>
      </c>
      <c r="O22" s="333">
        <v>0</v>
      </c>
      <c r="P22" s="301">
        <f t="shared" si="1"/>
        <v>0</v>
      </c>
      <c r="Q22" s="180">
        <v>0</v>
      </c>
      <c r="R22" s="181">
        <v>0</v>
      </c>
      <c r="S22" s="181">
        <v>0</v>
      </c>
      <c r="T22" s="181">
        <v>0</v>
      </c>
      <c r="U22" s="181">
        <v>0</v>
      </c>
      <c r="V22" s="333">
        <v>0</v>
      </c>
      <c r="W22" s="341">
        <v>0</v>
      </c>
      <c r="X22" s="86">
        <f t="shared" si="0"/>
        <v>0</v>
      </c>
    </row>
    <row r="23" spans="1:24" ht="24" customHeight="1">
      <c r="A23" s="453" t="s">
        <v>199</v>
      </c>
      <c r="B23" s="446" t="s">
        <v>173</v>
      </c>
      <c r="C23" s="447"/>
      <c r="D23" s="171">
        <v>0</v>
      </c>
      <c r="E23" s="172">
        <v>0</v>
      </c>
      <c r="F23" s="172">
        <v>100</v>
      </c>
      <c r="G23" s="172"/>
      <c r="H23" s="172">
        <v>100</v>
      </c>
      <c r="I23" s="172">
        <v>0</v>
      </c>
      <c r="J23" s="331">
        <v>0</v>
      </c>
      <c r="K23" s="172">
        <v>0</v>
      </c>
      <c r="L23" s="172">
        <v>0</v>
      </c>
      <c r="M23" s="172">
        <v>0</v>
      </c>
      <c r="N23" s="172">
        <v>0</v>
      </c>
      <c r="O23" s="299">
        <v>0</v>
      </c>
      <c r="P23" s="83">
        <f t="shared" si="1"/>
        <v>200</v>
      </c>
      <c r="Q23" s="171">
        <v>0</v>
      </c>
      <c r="R23" s="172">
        <v>0</v>
      </c>
      <c r="S23" s="172">
        <v>100</v>
      </c>
      <c r="T23" s="172">
        <v>100</v>
      </c>
      <c r="U23" s="172"/>
      <c r="V23" s="338">
        <v>0</v>
      </c>
      <c r="W23" s="339"/>
      <c r="X23" s="83">
        <f t="shared" si="0"/>
        <v>200</v>
      </c>
    </row>
    <row r="24" spans="1:24" ht="24" customHeight="1">
      <c r="A24" s="454"/>
      <c r="B24" s="448" t="s">
        <v>172</v>
      </c>
      <c r="C24" s="449"/>
      <c r="D24" s="173">
        <v>0</v>
      </c>
      <c r="E24" s="174">
        <v>0</v>
      </c>
      <c r="F24" s="174"/>
      <c r="G24" s="174">
        <v>100</v>
      </c>
      <c r="H24" s="174"/>
      <c r="I24" s="174">
        <v>0</v>
      </c>
      <c r="J24" s="185">
        <v>100</v>
      </c>
      <c r="K24" s="174">
        <v>0</v>
      </c>
      <c r="L24" s="174">
        <v>0</v>
      </c>
      <c r="M24" s="174">
        <v>0</v>
      </c>
      <c r="N24" s="174">
        <v>0</v>
      </c>
      <c r="O24" s="176">
        <v>0</v>
      </c>
      <c r="P24" s="84">
        <f t="shared" si="1"/>
        <v>200</v>
      </c>
      <c r="Q24" s="173">
        <v>0</v>
      </c>
      <c r="R24" s="174">
        <v>0</v>
      </c>
      <c r="S24" s="174"/>
      <c r="T24" s="174">
        <v>100</v>
      </c>
      <c r="U24" s="174">
        <v>100</v>
      </c>
      <c r="V24" s="174">
        <v>0</v>
      </c>
      <c r="W24" s="340">
        <v>100</v>
      </c>
      <c r="X24" s="84">
        <f t="shared" si="0"/>
        <v>300</v>
      </c>
    </row>
    <row r="25" spans="1:24" ht="24" customHeight="1">
      <c r="A25" s="454"/>
      <c r="B25" s="450" t="s">
        <v>198</v>
      </c>
      <c r="C25" s="451"/>
      <c r="D25" s="173">
        <f>SUM(D26:D29)</f>
        <v>0</v>
      </c>
      <c r="E25" s="174">
        <f t="shared" ref="E25:I25" si="7">SUM(E26:E29)</f>
        <v>100</v>
      </c>
      <c r="F25" s="174">
        <f t="shared" si="7"/>
        <v>0</v>
      </c>
      <c r="G25" s="174">
        <f t="shared" si="7"/>
        <v>0</v>
      </c>
      <c r="H25" s="174">
        <f t="shared" si="7"/>
        <v>0</v>
      </c>
      <c r="I25" s="174">
        <f t="shared" si="7"/>
        <v>0</v>
      </c>
      <c r="J25" s="174">
        <f>SUM(J26:J29)</f>
        <v>0</v>
      </c>
      <c r="K25" s="174">
        <f t="shared" ref="K25:O25" si="8">SUM(K26:K29)</f>
        <v>0</v>
      </c>
      <c r="L25" s="174">
        <f t="shared" si="8"/>
        <v>0</v>
      </c>
      <c r="M25" s="174">
        <f t="shared" si="8"/>
        <v>0</v>
      </c>
      <c r="N25" s="174">
        <f t="shared" si="8"/>
        <v>0</v>
      </c>
      <c r="O25" s="174">
        <f t="shared" si="8"/>
        <v>0</v>
      </c>
      <c r="P25" s="84">
        <f t="shared" si="1"/>
        <v>100</v>
      </c>
      <c r="Q25" s="173">
        <f>SUM(Q26:Q29)</f>
        <v>0</v>
      </c>
      <c r="R25" s="174">
        <f t="shared" ref="R25:V25" si="9">SUM(R26:R29)</f>
        <v>0</v>
      </c>
      <c r="S25" s="174">
        <f t="shared" si="9"/>
        <v>86</v>
      </c>
      <c r="T25" s="174">
        <f t="shared" si="9"/>
        <v>0</v>
      </c>
      <c r="U25" s="174">
        <f t="shared" si="9"/>
        <v>0</v>
      </c>
      <c r="V25" s="176">
        <f t="shared" si="9"/>
        <v>0</v>
      </c>
      <c r="W25" s="340">
        <f>SUM(W26:W29)</f>
        <v>0</v>
      </c>
      <c r="X25" s="84">
        <f t="shared" si="0"/>
        <v>86</v>
      </c>
    </row>
    <row r="26" spans="1:24" ht="24" customHeight="1">
      <c r="A26" s="454"/>
      <c r="B26" s="452"/>
      <c r="C26" s="352" t="s">
        <v>176</v>
      </c>
      <c r="D26" s="173">
        <v>0</v>
      </c>
      <c r="E26" s="174">
        <v>0</v>
      </c>
      <c r="F26" s="174">
        <v>0</v>
      </c>
      <c r="G26" s="174">
        <v>0</v>
      </c>
      <c r="H26" s="174">
        <v>0</v>
      </c>
      <c r="I26" s="174">
        <v>0</v>
      </c>
      <c r="J26" s="185">
        <v>0</v>
      </c>
      <c r="K26" s="174">
        <v>0</v>
      </c>
      <c r="L26" s="174">
        <v>0</v>
      </c>
      <c r="M26" s="174">
        <v>0</v>
      </c>
      <c r="N26" s="174">
        <v>0</v>
      </c>
      <c r="O26" s="176">
        <v>0</v>
      </c>
      <c r="P26" s="84">
        <f t="shared" si="1"/>
        <v>0</v>
      </c>
      <c r="Q26" s="173">
        <v>0</v>
      </c>
      <c r="R26" s="174">
        <v>0</v>
      </c>
      <c r="S26" s="174">
        <v>0</v>
      </c>
      <c r="T26" s="174">
        <v>0</v>
      </c>
      <c r="U26" s="174">
        <v>0</v>
      </c>
      <c r="V26" s="176">
        <v>0</v>
      </c>
      <c r="W26" s="340">
        <v>0</v>
      </c>
      <c r="X26" s="84">
        <f t="shared" si="0"/>
        <v>0</v>
      </c>
    </row>
    <row r="27" spans="1:24" ht="24" customHeight="1">
      <c r="A27" s="454"/>
      <c r="B27" s="452"/>
      <c r="C27" s="352" t="s">
        <v>171</v>
      </c>
      <c r="D27" s="173">
        <v>0</v>
      </c>
      <c r="E27" s="174">
        <v>100</v>
      </c>
      <c r="F27" s="174">
        <v>0</v>
      </c>
      <c r="G27" s="174">
        <v>0</v>
      </c>
      <c r="H27" s="174">
        <v>0</v>
      </c>
      <c r="I27" s="174">
        <v>0</v>
      </c>
      <c r="J27" s="185">
        <v>0</v>
      </c>
      <c r="K27" s="174">
        <v>0</v>
      </c>
      <c r="L27" s="174">
        <v>0</v>
      </c>
      <c r="M27" s="174">
        <v>0</v>
      </c>
      <c r="N27" s="174">
        <v>0</v>
      </c>
      <c r="O27" s="176">
        <v>0</v>
      </c>
      <c r="P27" s="84">
        <f t="shared" si="1"/>
        <v>100</v>
      </c>
      <c r="Q27" s="173">
        <v>0</v>
      </c>
      <c r="R27" s="174"/>
      <c r="S27" s="174">
        <v>86</v>
      </c>
      <c r="T27" s="174">
        <v>0</v>
      </c>
      <c r="U27" s="174">
        <v>0</v>
      </c>
      <c r="V27" s="176">
        <v>0</v>
      </c>
      <c r="W27" s="175">
        <v>0</v>
      </c>
      <c r="X27" s="84">
        <f t="shared" si="0"/>
        <v>86</v>
      </c>
    </row>
    <row r="28" spans="1:24" ht="24" customHeight="1">
      <c r="A28" s="454"/>
      <c r="B28" s="452"/>
      <c r="C28" s="352" t="s">
        <v>175</v>
      </c>
      <c r="D28" s="173">
        <v>0</v>
      </c>
      <c r="E28" s="174">
        <v>0</v>
      </c>
      <c r="F28" s="174">
        <v>0</v>
      </c>
      <c r="G28" s="174">
        <v>0</v>
      </c>
      <c r="H28" s="174">
        <v>0</v>
      </c>
      <c r="I28" s="174">
        <v>0</v>
      </c>
      <c r="J28" s="185">
        <v>0</v>
      </c>
      <c r="K28" s="174">
        <v>0</v>
      </c>
      <c r="L28" s="174">
        <v>0</v>
      </c>
      <c r="M28" s="174">
        <v>0</v>
      </c>
      <c r="N28" s="174">
        <v>0</v>
      </c>
      <c r="O28" s="176">
        <v>0</v>
      </c>
      <c r="P28" s="84">
        <f t="shared" si="1"/>
        <v>0</v>
      </c>
      <c r="Q28" s="173">
        <v>0</v>
      </c>
      <c r="R28" s="174">
        <v>0</v>
      </c>
      <c r="S28" s="174">
        <v>0</v>
      </c>
      <c r="T28" s="174">
        <v>0</v>
      </c>
      <c r="U28" s="174">
        <v>0</v>
      </c>
      <c r="V28" s="176">
        <v>0</v>
      </c>
      <c r="W28" s="340">
        <v>0</v>
      </c>
      <c r="X28" s="84">
        <f t="shared" si="0"/>
        <v>0</v>
      </c>
    </row>
    <row r="29" spans="1:24" ht="24" customHeight="1">
      <c r="A29" s="454"/>
      <c r="B29" s="452"/>
      <c r="C29" s="352" t="s">
        <v>170</v>
      </c>
      <c r="D29" s="173">
        <v>0</v>
      </c>
      <c r="E29" s="174">
        <v>0</v>
      </c>
      <c r="F29" s="174">
        <v>0</v>
      </c>
      <c r="G29" s="174">
        <v>0</v>
      </c>
      <c r="H29" s="174">
        <v>0</v>
      </c>
      <c r="I29" s="174">
        <v>0</v>
      </c>
      <c r="J29" s="185">
        <v>0</v>
      </c>
      <c r="K29" s="174">
        <v>0</v>
      </c>
      <c r="L29" s="174">
        <v>0</v>
      </c>
      <c r="M29" s="174">
        <v>0</v>
      </c>
      <c r="N29" s="174">
        <v>0</v>
      </c>
      <c r="O29" s="176">
        <v>0</v>
      </c>
      <c r="P29" s="84">
        <f t="shared" si="1"/>
        <v>0</v>
      </c>
      <c r="Q29" s="173">
        <v>0</v>
      </c>
      <c r="R29" s="174">
        <v>0</v>
      </c>
      <c r="S29" s="174">
        <v>0</v>
      </c>
      <c r="T29" s="174">
        <v>0</v>
      </c>
      <c r="U29" s="174">
        <v>0</v>
      </c>
      <c r="V29" s="176">
        <v>0</v>
      </c>
      <c r="W29" s="340">
        <v>0</v>
      </c>
      <c r="X29" s="84">
        <f t="shared" si="0"/>
        <v>0</v>
      </c>
    </row>
    <row r="30" spans="1:24" ht="24" customHeight="1">
      <c r="A30" s="454"/>
      <c r="B30" s="448" t="s">
        <v>197</v>
      </c>
      <c r="C30" s="449"/>
      <c r="D30" s="173">
        <v>0</v>
      </c>
      <c r="E30" s="174">
        <v>0</v>
      </c>
      <c r="F30" s="174">
        <v>0</v>
      </c>
      <c r="G30" s="174">
        <v>0</v>
      </c>
      <c r="H30" s="174">
        <v>0</v>
      </c>
      <c r="I30" s="174">
        <v>0</v>
      </c>
      <c r="J30" s="185">
        <v>0</v>
      </c>
      <c r="K30" s="174">
        <v>0</v>
      </c>
      <c r="L30" s="174">
        <v>0</v>
      </c>
      <c r="M30" s="174">
        <v>0</v>
      </c>
      <c r="N30" s="174">
        <v>0</v>
      </c>
      <c r="O30" s="176">
        <v>0</v>
      </c>
      <c r="P30" s="84">
        <f t="shared" si="1"/>
        <v>0</v>
      </c>
      <c r="Q30" s="173">
        <v>0</v>
      </c>
      <c r="R30" s="174">
        <v>0</v>
      </c>
      <c r="S30" s="174">
        <v>0</v>
      </c>
      <c r="T30" s="174">
        <v>0</v>
      </c>
      <c r="U30" s="174">
        <v>0</v>
      </c>
      <c r="V30" s="176">
        <v>0</v>
      </c>
      <c r="W30" s="340">
        <v>0</v>
      </c>
      <c r="X30" s="84">
        <f t="shared" si="0"/>
        <v>0</v>
      </c>
    </row>
    <row r="31" spans="1:24" ht="24" customHeight="1">
      <c r="A31" s="455"/>
      <c r="B31" s="444" t="s">
        <v>174</v>
      </c>
      <c r="C31" s="445"/>
      <c r="D31" s="180">
        <v>0</v>
      </c>
      <c r="E31" s="181">
        <v>0</v>
      </c>
      <c r="F31" s="181">
        <v>0</v>
      </c>
      <c r="G31" s="181">
        <v>0</v>
      </c>
      <c r="H31" s="181">
        <v>0</v>
      </c>
      <c r="I31" s="181">
        <v>0</v>
      </c>
      <c r="J31" s="332">
        <v>0</v>
      </c>
      <c r="K31" s="181">
        <v>0</v>
      </c>
      <c r="L31" s="181">
        <v>0</v>
      </c>
      <c r="M31" s="181">
        <v>0</v>
      </c>
      <c r="N31" s="181">
        <v>0</v>
      </c>
      <c r="O31" s="333">
        <v>0</v>
      </c>
      <c r="P31" s="301">
        <f t="shared" si="1"/>
        <v>0</v>
      </c>
      <c r="Q31" s="180">
        <v>0</v>
      </c>
      <c r="R31" s="181">
        <v>0</v>
      </c>
      <c r="S31" s="181">
        <v>0</v>
      </c>
      <c r="T31" s="181">
        <v>0</v>
      </c>
      <c r="U31" s="181">
        <v>0</v>
      </c>
      <c r="V31" s="333">
        <v>0</v>
      </c>
      <c r="W31" s="341">
        <v>0</v>
      </c>
      <c r="X31" s="86">
        <f t="shared" si="0"/>
        <v>0</v>
      </c>
    </row>
    <row r="32" spans="1:24" ht="24" customHeight="1">
      <c r="A32" s="453" t="s">
        <v>200</v>
      </c>
      <c r="B32" s="446" t="s">
        <v>173</v>
      </c>
      <c r="C32" s="447"/>
      <c r="D32" s="182">
        <v>0</v>
      </c>
      <c r="E32" s="183">
        <v>0</v>
      </c>
      <c r="F32" s="183">
        <v>0</v>
      </c>
      <c r="G32" s="183">
        <v>0</v>
      </c>
      <c r="H32" s="183">
        <v>0</v>
      </c>
      <c r="I32" s="183">
        <v>70</v>
      </c>
      <c r="J32" s="331">
        <v>0</v>
      </c>
      <c r="K32" s="172">
        <v>0</v>
      </c>
      <c r="L32" s="172">
        <v>0</v>
      </c>
      <c r="M32" s="172">
        <v>0</v>
      </c>
      <c r="N32" s="172">
        <v>0</v>
      </c>
      <c r="O32" s="299">
        <v>0</v>
      </c>
      <c r="P32" s="87">
        <f t="shared" si="1"/>
        <v>70</v>
      </c>
      <c r="Q32" s="171">
        <v>0</v>
      </c>
      <c r="R32" s="172">
        <v>0</v>
      </c>
      <c r="S32" s="172">
        <v>0</v>
      </c>
      <c r="T32" s="172">
        <v>0</v>
      </c>
      <c r="U32" s="172">
        <v>0</v>
      </c>
      <c r="V32" s="338">
        <v>60</v>
      </c>
      <c r="W32" s="339"/>
      <c r="X32" s="87">
        <f t="shared" si="0"/>
        <v>60</v>
      </c>
    </row>
    <row r="33" spans="1:24" ht="24" customHeight="1">
      <c r="A33" s="454"/>
      <c r="B33" s="448" t="s">
        <v>172</v>
      </c>
      <c r="C33" s="449"/>
      <c r="D33" s="173">
        <v>0</v>
      </c>
      <c r="E33" s="174">
        <v>0</v>
      </c>
      <c r="F33" s="174">
        <v>0</v>
      </c>
      <c r="G33" s="174">
        <v>0</v>
      </c>
      <c r="H33" s="174">
        <v>0</v>
      </c>
      <c r="I33" s="174">
        <v>150</v>
      </c>
      <c r="J33" s="185">
        <v>0</v>
      </c>
      <c r="K33" s="174">
        <v>0</v>
      </c>
      <c r="L33" s="174">
        <v>0</v>
      </c>
      <c r="M33" s="174">
        <v>0</v>
      </c>
      <c r="N33" s="174">
        <v>0</v>
      </c>
      <c r="O33" s="176">
        <v>100</v>
      </c>
      <c r="P33" s="84">
        <f t="shared" si="1"/>
        <v>250</v>
      </c>
      <c r="Q33" s="173">
        <v>0</v>
      </c>
      <c r="R33" s="174">
        <v>0</v>
      </c>
      <c r="S33" s="174">
        <v>100</v>
      </c>
      <c r="T33" s="174">
        <v>0</v>
      </c>
      <c r="U33" s="174">
        <v>100</v>
      </c>
      <c r="V33" s="174"/>
      <c r="W33" s="340">
        <v>100</v>
      </c>
      <c r="X33" s="84">
        <f t="shared" si="0"/>
        <v>300</v>
      </c>
    </row>
    <row r="34" spans="1:24" ht="24" customHeight="1">
      <c r="A34" s="454"/>
      <c r="B34" s="450" t="s">
        <v>198</v>
      </c>
      <c r="C34" s="451"/>
      <c r="D34" s="173">
        <f>SUM(D35:D38)</f>
        <v>0</v>
      </c>
      <c r="E34" s="174">
        <f t="shared" ref="E34:O34" si="10">SUM(E35:E38)</f>
        <v>0</v>
      </c>
      <c r="F34" s="174">
        <f t="shared" si="10"/>
        <v>0</v>
      </c>
      <c r="G34" s="174">
        <f t="shared" si="10"/>
        <v>56</v>
      </c>
      <c r="H34" s="174">
        <f t="shared" si="10"/>
        <v>0</v>
      </c>
      <c r="I34" s="174">
        <f t="shared" si="10"/>
        <v>0</v>
      </c>
      <c r="J34" s="174">
        <f t="shared" si="10"/>
        <v>0</v>
      </c>
      <c r="K34" s="174">
        <f t="shared" si="10"/>
        <v>0</v>
      </c>
      <c r="L34" s="174">
        <f t="shared" si="10"/>
        <v>0</v>
      </c>
      <c r="M34" s="174">
        <f t="shared" si="10"/>
        <v>0</v>
      </c>
      <c r="N34" s="174">
        <f t="shared" si="10"/>
        <v>0</v>
      </c>
      <c r="O34" s="174">
        <f t="shared" si="10"/>
        <v>0</v>
      </c>
      <c r="P34" s="84">
        <f t="shared" si="1"/>
        <v>56</v>
      </c>
      <c r="Q34" s="173">
        <f t="shared" ref="Q34:W34" si="11">SUM(Q35:Q38)</f>
        <v>0</v>
      </c>
      <c r="R34" s="174">
        <f t="shared" si="11"/>
        <v>92</v>
      </c>
      <c r="S34" s="174">
        <f t="shared" si="11"/>
        <v>0</v>
      </c>
      <c r="T34" s="174">
        <f t="shared" si="11"/>
        <v>0</v>
      </c>
      <c r="U34" s="174">
        <f t="shared" si="11"/>
        <v>0</v>
      </c>
      <c r="V34" s="176">
        <f t="shared" si="11"/>
        <v>0</v>
      </c>
      <c r="W34" s="340">
        <f t="shared" si="11"/>
        <v>0</v>
      </c>
      <c r="X34" s="84">
        <f t="shared" si="0"/>
        <v>92</v>
      </c>
    </row>
    <row r="35" spans="1:24" ht="24" customHeight="1">
      <c r="A35" s="454"/>
      <c r="B35" s="452"/>
      <c r="C35" s="352" t="s">
        <v>176</v>
      </c>
      <c r="D35" s="173">
        <v>0</v>
      </c>
      <c r="E35" s="174">
        <v>0</v>
      </c>
      <c r="F35" s="174">
        <v>0</v>
      </c>
      <c r="G35" s="174">
        <v>0</v>
      </c>
      <c r="H35" s="174">
        <v>0</v>
      </c>
      <c r="I35" s="174">
        <v>0</v>
      </c>
      <c r="J35" s="185">
        <v>0</v>
      </c>
      <c r="K35" s="174">
        <v>0</v>
      </c>
      <c r="L35" s="174">
        <v>0</v>
      </c>
      <c r="M35" s="174">
        <v>0</v>
      </c>
      <c r="N35" s="174">
        <v>0</v>
      </c>
      <c r="O35" s="176">
        <v>0</v>
      </c>
      <c r="P35" s="84">
        <f t="shared" si="1"/>
        <v>0</v>
      </c>
      <c r="Q35" s="173">
        <v>0</v>
      </c>
      <c r="R35" s="174">
        <v>0</v>
      </c>
      <c r="S35" s="174">
        <v>0</v>
      </c>
      <c r="T35" s="174">
        <v>0</v>
      </c>
      <c r="U35" s="174">
        <v>0</v>
      </c>
      <c r="V35" s="176">
        <v>0</v>
      </c>
      <c r="W35" s="340">
        <v>0</v>
      </c>
      <c r="X35" s="84">
        <f t="shared" si="0"/>
        <v>0</v>
      </c>
    </row>
    <row r="36" spans="1:24" ht="24" customHeight="1">
      <c r="A36" s="454"/>
      <c r="B36" s="452"/>
      <c r="C36" s="352" t="s">
        <v>171</v>
      </c>
      <c r="D36" s="173">
        <v>0</v>
      </c>
      <c r="E36" s="174">
        <v>0</v>
      </c>
      <c r="F36" s="174">
        <v>0</v>
      </c>
      <c r="G36" s="174">
        <v>56</v>
      </c>
      <c r="H36" s="174">
        <v>0</v>
      </c>
      <c r="I36" s="174">
        <v>0</v>
      </c>
      <c r="J36" s="185">
        <v>0</v>
      </c>
      <c r="K36" s="174">
        <v>0</v>
      </c>
      <c r="L36" s="174">
        <v>0</v>
      </c>
      <c r="M36" s="174">
        <v>0</v>
      </c>
      <c r="N36" s="174">
        <v>0</v>
      </c>
      <c r="O36" s="176">
        <v>0</v>
      </c>
      <c r="P36" s="84">
        <f t="shared" si="1"/>
        <v>56</v>
      </c>
      <c r="Q36" s="173">
        <v>0</v>
      </c>
      <c r="R36" s="174">
        <v>92</v>
      </c>
      <c r="S36" s="174">
        <v>0</v>
      </c>
      <c r="T36" s="174"/>
      <c r="U36" s="174">
        <v>0</v>
      </c>
      <c r="V36" s="176">
        <v>0</v>
      </c>
      <c r="W36" s="175">
        <v>0</v>
      </c>
      <c r="X36" s="84">
        <f t="shared" si="0"/>
        <v>92</v>
      </c>
    </row>
    <row r="37" spans="1:24" ht="24" customHeight="1">
      <c r="A37" s="454"/>
      <c r="B37" s="452"/>
      <c r="C37" s="352" t="s">
        <v>175</v>
      </c>
      <c r="D37" s="173">
        <v>0</v>
      </c>
      <c r="E37" s="174">
        <v>0</v>
      </c>
      <c r="F37" s="174">
        <v>0</v>
      </c>
      <c r="G37" s="174">
        <v>0</v>
      </c>
      <c r="H37" s="174">
        <v>0</v>
      </c>
      <c r="I37" s="174">
        <v>0</v>
      </c>
      <c r="J37" s="185">
        <v>0</v>
      </c>
      <c r="K37" s="174">
        <v>0</v>
      </c>
      <c r="L37" s="174">
        <v>0</v>
      </c>
      <c r="M37" s="174">
        <v>0</v>
      </c>
      <c r="N37" s="174">
        <v>0</v>
      </c>
      <c r="O37" s="176">
        <v>0</v>
      </c>
      <c r="P37" s="84">
        <f t="shared" si="1"/>
        <v>0</v>
      </c>
      <c r="Q37" s="173">
        <v>0</v>
      </c>
      <c r="R37" s="174">
        <v>0</v>
      </c>
      <c r="S37" s="174">
        <v>0</v>
      </c>
      <c r="T37" s="174">
        <v>0</v>
      </c>
      <c r="U37" s="174">
        <v>0</v>
      </c>
      <c r="V37" s="176">
        <v>0</v>
      </c>
      <c r="W37" s="340">
        <v>0</v>
      </c>
      <c r="X37" s="84">
        <f t="shared" si="0"/>
        <v>0</v>
      </c>
    </row>
    <row r="38" spans="1:24" ht="24" customHeight="1">
      <c r="A38" s="454"/>
      <c r="B38" s="452"/>
      <c r="C38" s="352" t="s">
        <v>170</v>
      </c>
      <c r="D38" s="173">
        <v>0</v>
      </c>
      <c r="E38" s="174">
        <v>0</v>
      </c>
      <c r="F38" s="174">
        <v>0</v>
      </c>
      <c r="G38" s="174">
        <v>0</v>
      </c>
      <c r="H38" s="174">
        <v>0</v>
      </c>
      <c r="I38" s="174">
        <v>0</v>
      </c>
      <c r="J38" s="185">
        <v>0</v>
      </c>
      <c r="K38" s="174">
        <v>0</v>
      </c>
      <c r="L38" s="174">
        <v>0</v>
      </c>
      <c r="M38" s="174">
        <v>0</v>
      </c>
      <c r="N38" s="174">
        <v>0</v>
      </c>
      <c r="O38" s="176">
        <v>0</v>
      </c>
      <c r="P38" s="84">
        <f t="shared" si="1"/>
        <v>0</v>
      </c>
      <c r="Q38" s="173">
        <v>0</v>
      </c>
      <c r="R38" s="174">
        <v>0</v>
      </c>
      <c r="S38" s="174">
        <v>0</v>
      </c>
      <c r="T38" s="174">
        <v>0</v>
      </c>
      <c r="U38" s="174">
        <v>0</v>
      </c>
      <c r="V38" s="176">
        <v>0</v>
      </c>
      <c r="W38" s="340">
        <v>0</v>
      </c>
      <c r="X38" s="84">
        <f t="shared" si="0"/>
        <v>0</v>
      </c>
    </row>
    <row r="39" spans="1:24" ht="24" customHeight="1">
      <c r="A39" s="454"/>
      <c r="B39" s="448" t="s">
        <v>197</v>
      </c>
      <c r="C39" s="449"/>
      <c r="D39" s="173">
        <v>0</v>
      </c>
      <c r="E39" s="174">
        <v>0</v>
      </c>
      <c r="F39" s="174">
        <v>0</v>
      </c>
      <c r="G39" s="174">
        <v>0</v>
      </c>
      <c r="H39" s="174">
        <v>0</v>
      </c>
      <c r="I39" s="174">
        <v>0</v>
      </c>
      <c r="J39" s="185">
        <v>0</v>
      </c>
      <c r="K39" s="174">
        <v>0</v>
      </c>
      <c r="L39" s="174">
        <v>0</v>
      </c>
      <c r="M39" s="174">
        <v>0</v>
      </c>
      <c r="N39" s="174">
        <v>0</v>
      </c>
      <c r="O39" s="176">
        <v>0</v>
      </c>
      <c r="P39" s="84">
        <f t="shared" si="1"/>
        <v>0</v>
      </c>
      <c r="Q39" s="173">
        <v>0</v>
      </c>
      <c r="R39" s="174">
        <v>0</v>
      </c>
      <c r="S39" s="174">
        <v>0</v>
      </c>
      <c r="T39" s="174">
        <v>0</v>
      </c>
      <c r="U39" s="174">
        <v>0</v>
      </c>
      <c r="V39" s="176">
        <v>0</v>
      </c>
      <c r="W39" s="340">
        <v>0</v>
      </c>
      <c r="X39" s="84">
        <f t="shared" si="0"/>
        <v>0</v>
      </c>
    </row>
    <row r="40" spans="1:24" ht="24" customHeight="1">
      <c r="A40" s="455"/>
      <c r="B40" s="444" t="s">
        <v>174</v>
      </c>
      <c r="C40" s="445"/>
      <c r="D40" s="180">
        <v>0</v>
      </c>
      <c r="E40" s="181">
        <v>0</v>
      </c>
      <c r="F40" s="181">
        <v>0</v>
      </c>
      <c r="G40" s="181">
        <v>0</v>
      </c>
      <c r="H40" s="181">
        <v>0</v>
      </c>
      <c r="I40" s="181">
        <v>0</v>
      </c>
      <c r="J40" s="332">
        <v>0</v>
      </c>
      <c r="K40" s="181">
        <v>0</v>
      </c>
      <c r="L40" s="181">
        <v>0</v>
      </c>
      <c r="M40" s="181">
        <v>0</v>
      </c>
      <c r="N40" s="181">
        <v>0</v>
      </c>
      <c r="O40" s="333">
        <v>0</v>
      </c>
      <c r="P40" s="301">
        <f t="shared" si="1"/>
        <v>0</v>
      </c>
      <c r="Q40" s="180">
        <v>0</v>
      </c>
      <c r="R40" s="181">
        <v>0</v>
      </c>
      <c r="S40" s="181">
        <v>0</v>
      </c>
      <c r="T40" s="181">
        <v>0</v>
      </c>
      <c r="U40" s="181">
        <v>0</v>
      </c>
      <c r="V40" s="333">
        <v>0</v>
      </c>
      <c r="W40" s="341">
        <v>0</v>
      </c>
      <c r="X40" s="86">
        <f t="shared" si="0"/>
        <v>0</v>
      </c>
    </row>
    <row r="41" spans="1:24" ht="24" customHeight="1">
      <c r="A41" s="453" t="s">
        <v>201</v>
      </c>
      <c r="B41" s="446" t="s">
        <v>173</v>
      </c>
      <c r="C41" s="447"/>
      <c r="D41" s="182">
        <v>0</v>
      </c>
      <c r="E41" s="183">
        <v>0</v>
      </c>
      <c r="F41" s="183">
        <v>0</v>
      </c>
      <c r="G41" s="183">
        <v>0</v>
      </c>
      <c r="H41" s="183">
        <v>0</v>
      </c>
      <c r="I41" s="183">
        <v>0</v>
      </c>
      <c r="J41" s="331">
        <v>0</v>
      </c>
      <c r="K41" s="172">
        <v>0</v>
      </c>
      <c r="L41" s="172">
        <v>0</v>
      </c>
      <c r="M41" s="172">
        <v>0</v>
      </c>
      <c r="N41" s="172">
        <v>100</v>
      </c>
      <c r="O41" s="299">
        <v>0</v>
      </c>
      <c r="P41" s="87">
        <f t="shared" si="1"/>
        <v>100</v>
      </c>
      <c r="Q41" s="171"/>
      <c r="R41" s="172"/>
      <c r="S41" s="172"/>
      <c r="T41" s="172"/>
      <c r="U41" s="172"/>
      <c r="V41" s="338"/>
      <c r="W41" s="339">
        <v>100</v>
      </c>
      <c r="X41" s="87">
        <f t="shared" si="0"/>
        <v>100</v>
      </c>
    </row>
    <row r="42" spans="1:24" ht="24" customHeight="1">
      <c r="A42" s="454"/>
      <c r="B42" s="448" t="s">
        <v>172</v>
      </c>
      <c r="C42" s="449"/>
      <c r="D42" s="173">
        <v>0</v>
      </c>
      <c r="E42" s="174">
        <v>0</v>
      </c>
      <c r="F42" s="174">
        <v>0</v>
      </c>
      <c r="G42" s="174">
        <v>0</v>
      </c>
      <c r="H42" s="174">
        <v>0</v>
      </c>
      <c r="I42" s="174">
        <v>0</v>
      </c>
      <c r="J42" s="185">
        <v>0</v>
      </c>
      <c r="K42" s="174">
        <v>100</v>
      </c>
      <c r="L42" s="174">
        <v>0</v>
      </c>
      <c r="M42" s="174">
        <v>0</v>
      </c>
      <c r="N42" s="174">
        <v>0</v>
      </c>
      <c r="O42" s="176">
        <v>0</v>
      </c>
      <c r="P42" s="84">
        <f t="shared" si="1"/>
        <v>100</v>
      </c>
      <c r="Q42" s="173"/>
      <c r="R42" s="174"/>
      <c r="S42" s="174"/>
      <c r="T42" s="174"/>
      <c r="U42" s="174"/>
      <c r="V42" s="174"/>
      <c r="W42" s="340">
        <v>100</v>
      </c>
      <c r="X42" s="84">
        <f t="shared" si="0"/>
        <v>100</v>
      </c>
    </row>
    <row r="43" spans="1:24" ht="24" customHeight="1">
      <c r="A43" s="454"/>
      <c r="B43" s="450" t="s">
        <v>198</v>
      </c>
      <c r="C43" s="451"/>
      <c r="D43" s="174">
        <f t="shared" ref="D43:I43" si="12">SUM(D44:D47)</f>
        <v>0</v>
      </c>
      <c r="E43" s="174">
        <f t="shared" si="12"/>
        <v>0</v>
      </c>
      <c r="F43" s="174">
        <f t="shared" si="12"/>
        <v>0</v>
      </c>
      <c r="G43" s="174">
        <f t="shared" si="12"/>
        <v>0</v>
      </c>
      <c r="H43" s="174">
        <f t="shared" si="12"/>
        <v>0</v>
      </c>
      <c r="I43" s="174">
        <f t="shared" si="12"/>
        <v>0</v>
      </c>
      <c r="J43" s="174">
        <f t="shared" ref="J43:O43" si="13">SUM(J44:J47)</f>
        <v>0</v>
      </c>
      <c r="K43" s="174">
        <f t="shared" si="13"/>
        <v>0</v>
      </c>
      <c r="L43" s="174">
        <f t="shared" si="13"/>
        <v>0</v>
      </c>
      <c r="M43" s="174">
        <f t="shared" si="13"/>
        <v>0</v>
      </c>
      <c r="N43" s="174">
        <f t="shared" si="13"/>
        <v>0</v>
      </c>
      <c r="O43" s="174">
        <f t="shared" si="13"/>
        <v>0</v>
      </c>
      <c r="P43" s="84">
        <f t="shared" si="1"/>
        <v>0</v>
      </c>
      <c r="Q43" s="173">
        <f t="shared" ref="Q43:W43" si="14">SUM(Q44:Q47)</f>
        <v>0</v>
      </c>
      <c r="R43" s="174">
        <f t="shared" si="14"/>
        <v>0</v>
      </c>
      <c r="S43" s="174">
        <f t="shared" si="14"/>
        <v>0</v>
      </c>
      <c r="T43" s="174">
        <f t="shared" si="14"/>
        <v>0</v>
      </c>
      <c r="U43" s="174">
        <f t="shared" si="14"/>
        <v>0</v>
      </c>
      <c r="V43" s="176">
        <f t="shared" si="14"/>
        <v>0</v>
      </c>
      <c r="W43" s="340">
        <f t="shared" si="14"/>
        <v>0</v>
      </c>
      <c r="X43" s="84">
        <f t="shared" si="0"/>
        <v>0</v>
      </c>
    </row>
    <row r="44" spans="1:24" ht="24" customHeight="1">
      <c r="A44" s="454"/>
      <c r="B44" s="452"/>
      <c r="C44" s="352" t="s">
        <v>176</v>
      </c>
      <c r="D44" s="173">
        <v>0</v>
      </c>
      <c r="E44" s="174">
        <v>0</v>
      </c>
      <c r="F44" s="174">
        <v>0</v>
      </c>
      <c r="G44" s="174">
        <v>0</v>
      </c>
      <c r="H44" s="174">
        <v>0</v>
      </c>
      <c r="I44" s="174">
        <v>0</v>
      </c>
      <c r="J44" s="185">
        <v>0</v>
      </c>
      <c r="K44" s="174">
        <v>0</v>
      </c>
      <c r="L44" s="174">
        <v>0</v>
      </c>
      <c r="M44" s="174">
        <v>0</v>
      </c>
      <c r="N44" s="174">
        <v>0</v>
      </c>
      <c r="O44" s="176">
        <v>0</v>
      </c>
      <c r="P44" s="84">
        <f t="shared" si="1"/>
        <v>0</v>
      </c>
      <c r="Q44" s="173">
        <v>0</v>
      </c>
      <c r="R44" s="174">
        <v>0</v>
      </c>
      <c r="S44" s="174">
        <v>0</v>
      </c>
      <c r="T44" s="174">
        <v>0</v>
      </c>
      <c r="U44" s="174">
        <v>0</v>
      </c>
      <c r="V44" s="176">
        <v>0</v>
      </c>
      <c r="W44" s="340">
        <v>0</v>
      </c>
      <c r="X44" s="84">
        <f t="shared" si="0"/>
        <v>0</v>
      </c>
    </row>
    <row r="45" spans="1:24" ht="24" customHeight="1">
      <c r="A45" s="454"/>
      <c r="B45" s="452"/>
      <c r="C45" s="352" t="s">
        <v>171</v>
      </c>
      <c r="D45" s="173">
        <v>0</v>
      </c>
      <c r="E45" s="174">
        <v>0</v>
      </c>
      <c r="F45" s="174">
        <v>0</v>
      </c>
      <c r="G45" s="174">
        <v>0</v>
      </c>
      <c r="H45" s="174">
        <v>0</v>
      </c>
      <c r="I45" s="174">
        <v>0</v>
      </c>
      <c r="J45" s="185">
        <v>0</v>
      </c>
      <c r="K45" s="174">
        <v>0</v>
      </c>
      <c r="L45" s="174">
        <v>0</v>
      </c>
      <c r="M45" s="174">
        <v>0</v>
      </c>
      <c r="N45" s="174">
        <v>0</v>
      </c>
      <c r="O45" s="176">
        <v>0</v>
      </c>
      <c r="P45" s="84">
        <f t="shared" si="1"/>
        <v>0</v>
      </c>
      <c r="Q45" s="173">
        <v>0</v>
      </c>
      <c r="R45" s="174">
        <v>0</v>
      </c>
      <c r="S45" s="174">
        <v>0</v>
      </c>
      <c r="T45" s="174">
        <v>0</v>
      </c>
      <c r="U45" s="174">
        <v>0</v>
      </c>
      <c r="V45" s="176">
        <v>0</v>
      </c>
      <c r="W45" s="175">
        <v>0</v>
      </c>
      <c r="X45" s="84">
        <f t="shared" si="0"/>
        <v>0</v>
      </c>
    </row>
    <row r="46" spans="1:24" ht="24" customHeight="1">
      <c r="A46" s="454"/>
      <c r="B46" s="452"/>
      <c r="C46" s="352" t="s">
        <v>175</v>
      </c>
      <c r="D46" s="173">
        <v>0</v>
      </c>
      <c r="E46" s="174">
        <v>0</v>
      </c>
      <c r="F46" s="174">
        <v>0</v>
      </c>
      <c r="G46" s="174">
        <v>0</v>
      </c>
      <c r="H46" s="174">
        <v>0</v>
      </c>
      <c r="I46" s="174">
        <v>0</v>
      </c>
      <c r="J46" s="185">
        <v>0</v>
      </c>
      <c r="K46" s="174">
        <v>0</v>
      </c>
      <c r="L46" s="174">
        <v>0</v>
      </c>
      <c r="M46" s="174">
        <v>0</v>
      </c>
      <c r="N46" s="174">
        <v>0</v>
      </c>
      <c r="O46" s="176">
        <v>0</v>
      </c>
      <c r="P46" s="84">
        <f t="shared" si="1"/>
        <v>0</v>
      </c>
      <c r="Q46" s="173">
        <v>0</v>
      </c>
      <c r="R46" s="174">
        <v>0</v>
      </c>
      <c r="S46" s="174">
        <v>0</v>
      </c>
      <c r="T46" s="174">
        <v>0</v>
      </c>
      <c r="U46" s="174">
        <v>0</v>
      </c>
      <c r="V46" s="176">
        <v>0</v>
      </c>
      <c r="W46" s="340">
        <v>0</v>
      </c>
      <c r="X46" s="84">
        <f t="shared" si="0"/>
        <v>0</v>
      </c>
    </row>
    <row r="47" spans="1:24" ht="24" customHeight="1">
      <c r="A47" s="454"/>
      <c r="B47" s="452"/>
      <c r="C47" s="352" t="s">
        <v>170</v>
      </c>
      <c r="D47" s="173">
        <v>0</v>
      </c>
      <c r="E47" s="174">
        <v>0</v>
      </c>
      <c r="F47" s="174">
        <v>0</v>
      </c>
      <c r="G47" s="174">
        <v>0</v>
      </c>
      <c r="H47" s="174">
        <v>0</v>
      </c>
      <c r="I47" s="174">
        <v>0</v>
      </c>
      <c r="J47" s="185">
        <v>0</v>
      </c>
      <c r="K47" s="174">
        <v>0</v>
      </c>
      <c r="L47" s="174">
        <v>0</v>
      </c>
      <c r="M47" s="174">
        <v>0</v>
      </c>
      <c r="N47" s="174">
        <v>0</v>
      </c>
      <c r="O47" s="176">
        <v>0</v>
      </c>
      <c r="P47" s="84">
        <f t="shared" si="1"/>
        <v>0</v>
      </c>
      <c r="Q47" s="173">
        <v>0</v>
      </c>
      <c r="R47" s="174">
        <v>0</v>
      </c>
      <c r="S47" s="174">
        <v>0</v>
      </c>
      <c r="T47" s="174">
        <v>0</v>
      </c>
      <c r="U47" s="174">
        <v>0</v>
      </c>
      <c r="V47" s="176">
        <v>0</v>
      </c>
      <c r="W47" s="340">
        <v>0</v>
      </c>
      <c r="X47" s="84">
        <f t="shared" si="0"/>
        <v>0</v>
      </c>
    </row>
    <row r="48" spans="1:24" ht="24" customHeight="1">
      <c r="A48" s="454"/>
      <c r="B48" s="448" t="s">
        <v>197</v>
      </c>
      <c r="C48" s="449"/>
      <c r="D48" s="173">
        <v>0</v>
      </c>
      <c r="E48" s="174">
        <v>0</v>
      </c>
      <c r="F48" s="174">
        <v>0</v>
      </c>
      <c r="G48" s="174">
        <v>0</v>
      </c>
      <c r="H48" s="174">
        <v>0</v>
      </c>
      <c r="I48" s="174">
        <v>0</v>
      </c>
      <c r="J48" s="185">
        <v>0</v>
      </c>
      <c r="K48" s="174">
        <v>0</v>
      </c>
      <c r="L48" s="174">
        <v>0</v>
      </c>
      <c r="M48" s="174">
        <v>0</v>
      </c>
      <c r="N48" s="174">
        <v>0</v>
      </c>
      <c r="O48" s="176">
        <v>0</v>
      </c>
      <c r="P48" s="84">
        <f t="shared" si="1"/>
        <v>0</v>
      </c>
      <c r="Q48" s="173">
        <v>0</v>
      </c>
      <c r="R48" s="174">
        <v>0</v>
      </c>
      <c r="S48" s="174">
        <v>0</v>
      </c>
      <c r="T48" s="174">
        <v>0</v>
      </c>
      <c r="U48" s="174">
        <v>0</v>
      </c>
      <c r="V48" s="176">
        <v>0</v>
      </c>
      <c r="W48" s="340">
        <v>0</v>
      </c>
      <c r="X48" s="84">
        <f t="shared" si="0"/>
        <v>0</v>
      </c>
    </row>
    <row r="49" spans="1:24" ht="24" customHeight="1">
      <c r="A49" s="455"/>
      <c r="B49" s="444" t="s">
        <v>174</v>
      </c>
      <c r="C49" s="445"/>
      <c r="D49" s="180">
        <v>0</v>
      </c>
      <c r="E49" s="181">
        <v>0</v>
      </c>
      <c r="F49" s="181">
        <v>0</v>
      </c>
      <c r="G49" s="181">
        <v>0</v>
      </c>
      <c r="H49" s="181">
        <v>0</v>
      </c>
      <c r="I49" s="181">
        <v>0</v>
      </c>
      <c r="J49" s="332">
        <v>0</v>
      </c>
      <c r="K49" s="181">
        <v>0</v>
      </c>
      <c r="L49" s="181">
        <v>0</v>
      </c>
      <c r="M49" s="181">
        <v>0</v>
      </c>
      <c r="N49" s="181">
        <v>0</v>
      </c>
      <c r="O49" s="333">
        <v>0</v>
      </c>
      <c r="P49" s="301">
        <f t="shared" si="1"/>
        <v>0</v>
      </c>
      <c r="Q49" s="180">
        <v>0</v>
      </c>
      <c r="R49" s="181">
        <v>0</v>
      </c>
      <c r="S49" s="181">
        <v>0</v>
      </c>
      <c r="T49" s="181">
        <v>0</v>
      </c>
      <c r="U49" s="181">
        <v>0</v>
      </c>
      <c r="V49" s="333">
        <v>0</v>
      </c>
      <c r="W49" s="341">
        <v>0</v>
      </c>
      <c r="X49" s="86">
        <f t="shared" si="0"/>
        <v>0</v>
      </c>
    </row>
    <row r="50" spans="1:24" ht="24" customHeight="1">
      <c r="A50" s="453" t="s">
        <v>202</v>
      </c>
      <c r="B50" s="446" t="s">
        <v>173</v>
      </c>
      <c r="C50" s="447"/>
      <c r="D50" s="182">
        <v>0</v>
      </c>
      <c r="E50" s="183">
        <v>0</v>
      </c>
      <c r="F50" s="183">
        <v>0</v>
      </c>
      <c r="G50" s="183">
        <v>0</v>
      </c>
      <c r="H50" s="183">
        <v>100</v>
      </c>
      <c r="I50" s="183">
        <v>50</v>
      </c>
      <c r="J50" s="331">
        <v>0</v>
      </c>
      <c r="K50" s="172">
        <v>0</v>
      </c>
      <c r="L50" s="172">
        <v>0</v>
      </c>
      <c r="M50" s="172">
        <v>0</v>
      </c>
      <c r="N50" s="172">
        <v>0</v>
      </c>
      <c r="O50" s="299">
        <v>0</v>
      </c>
      <c r="P50" s="87">
        <f t="shared" si="1"/>
        <v>150</v>
      </c>
      <c r="Q50" s="171">
        <v>0</v>
      </c>
      <c r="R50" s="172">
        <v>0</v>
      </c>
      <c r="S50" s="172"/>
      <c r="T50" s="172">
        <v>50</v>
      </c>
      <c r="U50" s="172">
        <v>100</v>
      </c>
      <c r="V50" s="338"/>
      <c r="W50" s="339"/>
      <c r="X50" s="87">
        <f t="shared" si="0"/>
        <v>150</v>
      </c>
    </row>
    <row r="51" spans="1:24" ht="24" customHeight="1">
      <c r="A51" s="454"/>
      <c r="B51" s="448" t="s">
        <v>172</v>
      </c>
      <c r="C51" s="449"/>
      <c r="D51" s="173">
        <v>0</v>
      </c>
      <c r="E51" s="174">
        <v>0</v>
      </c>
      <c r="F51" s="174">
        <v>100</v>
      </c>
      <c r="G51" s="174">
        <v>0</v>
      </c>
      <c r="H51" s="174">
        <v>0</v>
      </c>
      <c r="I51" s="174">
        <v>0</v>
      </c>
      <c r="J51" s="185">
        <v>0</v>
      </c>
      <c r="K51" s="174">
        <v>0</v>
      </c>
      <c r="L51" s="174">
        <v>0</v>
      </c>
      <c r="M51" s="174">
        <v>0</v>
      </c>
      <c r="N51" s="174">
        <v>0</v>
      </c>
      <c r="O51" s="176">
        <v>0</v>
      </c>
      <c r="P51" s="84">
        <f t="shared" si="1"/>
        <v>100</v>
      </c>
      <c r="Q51" s="173">
        <v>0</v>
      </c>
      <c r="R51" s="174">
        <v>0</v>
      </c>
      <c r="S51" s="174">
        <v>100</v>
      </c>
      <c r="T51" s="174"/>
      <c r="U51" s="174"/>
      <c r="V51" s="174">
        <v>0</v>
      </c>
      <c r="W51" s="340"/>
      <c r="X51" s="84">
        <f t="shared" si="0"/>
        <v>100</v>
      </c>
    </row>
    <row r="52" spans="1:24" ht="24" customHeight="1">
      <c r="A52" s="454"/>
      <c r="B52" s="450" t="s">
        <v>198</v>
      </c>
      <c r="C52" s="451"/>
      <c r="D52" s="173">
        <f>SUM(D53:D56)</f>
        <v>0</v>
      </c>
      <c r="E52" s="174">
        <f t="shared" ref="E52:O52" si="15">SUM(E53:E56)</f>
        <v>0</v>
      </c>
      <c r="F52" s="174">
        <f t="shared" si="15"/>
        <v>0</v>
      </c>
      <c r="G52" s="174">
        <f t="shared" si="15"/>
        <v>50</v>
      </c>
      <c r="H52" s="174">
        <f t="shared" si="15"/>
        <v>0</v>
      </c>
      <c r="I52" s="174">
        <f t="shared" si="15"/>
        <v>0</v>
      </c>
      <c r="J52" s="174">
        <f t="shared" si="15"/>
        <v>0</v>
      </c>
      <c r="K52" s="174">
        <f t="shared" si="15"/>
        <v>0</v>
      </c>
      <c r="L52" s="174">
        <f t="shared" si="15"/>
        <v>0</v>
      </c>
      <c r="M52" s="174">
        <f t="shared" si="15"/>
        <v>0</v>
      </c>
      <c r="N52" s="174">
        <f t="shared" si="15"/>
        <v>0</v>
      </c>
      <c r="O52" s="174">
        <f t="shared" si="15"/>
        <v>0</v>
      </c>
      <c r="P52" s="84">
        <f t="shared" si="1"/>
        <v>50</v>
      </c>
      <c r="Q52" s="173">
        <f t="shared" ref="Q52:W52" si="16">SUM(Q53:Q56)</f>
        <v>0</v>
      </c>
      <c r="R52" s="174">
        <f t="shared" si="16"/>
        <v>0</v>
      </c>
      <c r="S52" s="174">
        <f t="shared" si="16"/>
        <v>0</v>
      </c>
      <c r="T52" s="174">
        <f t="shared" si="16"/>
        <v>0</v>
      </c>
      <c r="U52" s="174">
        <f t="shared" si="16"/>
        <v>0</v>
      </c>
      <c r="V52" s="176">
        <f t="shared" si="16"/>
        <v>0</v>
      </c>
      <c r="W52" s="340">
        <f t="shared" si="16"/>
        <v>0</v>
      </c>
      <c r="X52" s="84">
        <f t="shared" si="0"/>
        <v>0</v>
      </c>
    </row>
    <row r="53" spans="1:24" ht="24" customHeight="1">
      <c r="A53" s="454"/>
      <c r="B53" s="452"/>
      <c r="C53" s="352" t="s">
        <v>176</v>
      </c>
      <c r="D53" s="173">
        <v>0</v>
      </c>
      <c r="E53" s="174">
        <v>0</v>
      </c>
      <c r="F53" s="174">
        <v>0</v>
      </c>
      <c r="G53" s="174">
        <v>0</v>
      </c>
      <c r="H53" s="174">
        <v>0</v>
      </c>
      <c r="I53" s="174">
        <v>0</v>
      </c>
      <c r="J53" s="185">
        <v>0</v>
      </c>
      <c r="K53" s="174">
        <v>0</v>
      </c>
      <c r="L53" s="174">
        <v>0</v>
      </c>
      <c r="M53" s="174">
        <v>0</v>
      </c>
      <c r="N53" s="174">
        <v>0</v>
      </c>
      <c r="O53" s="176">
        <v>0</v>
      </c>
      <c r="P53" s="84">
        <f t="shared" si="1"/>
        <v>0</v>
      </c>
      <c r="Q53" s="173">
        <v>0</v>
      </c>
      <c r="R53" s="174">
        <v>0</v>
      </c>
      <c r="S53" s="174">
        <v>0</v>
      </c>
      <c r="T53" s="174">
        <v>0</v>
      </c>
      <c r="U53" s="174">
        <v>0</v>
      </c>
      <c r="V53" s="176">
        <v>0</v>
      </c>
      <c r="W53" s="340">
        <v>0</v>
      </c>
      <c r="X53" s="84">
        <f t="shared" si="0"/>
        <v>0</v>
      </c>
    </row>
    <row r="54" spans="1:24" ht="24" customHeight="1">
      <c r="A54" s="454"/>
      <c r="B54" s="452"/>
      <c r="C54" s="352" t="s">
        <v>171</v>
      </c>
      <c r="D54" s="173">
        <v>0</v>
      </c>
      <c r="E54" s="174">
        <v>0</v>
      </c>
      <c r="F54" s="174">
        <v>0</v>
      </c>
      <c r="G54" s="174">
        <v>50</v>
      </c>
      <c r="H54" s="174">
        <v>0</v>
      </c>
      <c r="I54" s="174">
        <v>0</v>
      </c>
      <c r="J54" s="185">
        <v>0</v>
      </c>
      <c r="K54" s="174">
        <v>0</v>
      </c>
      <c r="L54" s="174">
        <v>0</v>
      </c>
      <c r="M54" s="174">
        <v>0</v>
      </c>
      <c r="N54" s="174">
        <v>0</v>
      </c>
      <c r="O54" s="176">
        <v>0</v>
      </c>
      <c r="P54" s="84">
        <f t="shared" si="1"/>
        <v>50</v>
      </c>
      <c r="Q54" s="173">
        <v>0</v>
      </c>
      <c r="R54" s="174">
        <v>0</v>
      </c>
      <c r="S54" s="174">
        <v>0</v>
      </c>
      <c r="T54" s="174"/>
      <c r="U54" s="174">
        <v>0</v>
      </c>
      <c r="V54" s="176">
        <v>0</v>
      </c>
      <c r="W54" s="175">
        <v>0</v>
      </c>
      <c r="X54" s="84">
        <f t="shared" si="0"/>
        <v>0</v>
      </c>
    </row>
    <row r="55" spans="1:24" ht="24" customHeight="1">
      <c r="A55" s="454"/>
      <c r="B55" s="452"/>
      <c r="C55" s="352" t="s">
        <v>175</v>
      </c>
      <c r="D55" s="173">
        <v>0</v>
      </c>
      <c r="E55" s="174">
        <v>0</v>
      </c>
      <c r="F55" s="174">
        <v>0</v>
      </c>
      <c r="G55" s="174">
        <v>0</v>
      </c>
      <c r="H55" s="174">
        <v>0</v>
      </c>
      <c r="I55" s="174">
        <v>0</v>
      </c>
      <c r="J55" s="185">
        <v>0</v>
      </c>
      <c r="K55" s="174">
        <v>0</v>
      </c>
      <c r="L55" s="174">
        <v>0</v>
      </c>
      <c r="M55" s="174">
        <v>0</v>
      </c>
      <c r="N55" s="174">
        <v>0</v>
      </c>
      <c r="O55" s="176">
        <v>0</v>
      </c>
      <c r="P55" s="84">
        <f t="shared" si="1"/>
        <v>0</v>
      </c>
      <c r="Q55" s="173">
        <v>0</v>
      </c>
      <c r="R55" s="174">
        <v>0</v>
      </c>
      <c r="S55" s="174">
        <v>0</v>
      </c>
      <c r="T55" s="174">
        <v>0</v>
      </c>
      <c r="U55" s="174">
        <v>0</v>
      </c>
      <c r="V55" s="176">
        <v>0</v>
      </c>
      <c r="W55" s="340">
        <v>0</v>
      </c>
      <c r="X55" s="84">
        <f t="shared" si="0"/>
        <v>0</v>
      </c>
    </row>
    <row r="56" spans="1:24" ht="24" customHeight="1">
      <c r="A56" s="454"/>
      <c r="B56" s="452"/>
      <c r="C56" s="352" t="s">
        <v>170</v>
      </c>
      <c r="D56" s="173">
        <v>0</v>
      </c>
      <c r="E56" s="174">
        <v>0</v>
      </c>
      <c r="F56" s="174">
        <v>0</v>
      </c>
      <c r="G56" s="174">
        <v>0</v>
      </c>
      <c r="H56" s="174">
        <v>0</v>
      </c>
      <c r="I56" s="174">
        <v>0</v>
      </c>
      <c r="J56" s="185">
        <v>0</v>
      </c>
      <c r="K56" s="174">
        <v>0</v>
      </c>
      <c r="L56" s="174">
        <v>0</v>
      </c>
      <c r="M56" s="174">
        <v>0</v>
      </c>
      <c r="N56" s="174">
        <v>0</v>
      </c>
      <c r="O56" s="176">
        <v>0</v>
      </c>
      <c r="P56" s="84">
        <f t="shared" si="1"/>
        <v>0</v>
      </c>
      <c r="Q56" s="173">
        <v>0</v>
      </c>
      <c r="R56" s="174">
        <v>0</v>
      </c>
      <c r="S56" s="174">
        <v>0</v>
      </c>
      <c r="T56" s="174">
        <v>0</v>
      </c>
      <c r="U56" s="174">
        <v>0</v>
      </c>
      <c r="V56" s="176">
        <v>0</v>
      </c>
      <c r="W56" s="340">
        <v>0</v>
      </c>
      <c r="X56" s="84">
        <f t="shared" si="0"/>
        <v>0</v>
      </c>
    </row>
    <row r="57" spans="1:24" ht="24" customHeight="1">
      <c r="A57" s="454"/>
      <c r="B57" s="448" t="s">
        <v>197</v>
      </c>
      <c r="C57" s="449"/>
      <c r="D57" s="173">
        <v>0</v>
      </c>
      <c r="E57" s="174">
        <v>0</v>
      </c>
      <c r="F57" s="174">
        <v>0</v>
      </c>
      <c r="G57" s="174">
        <v>0</v>
      </c>
      <c r="H57" s="174">
        <v>0</v>
      </c>
      <c r="I57" s="174">
        <v>0</v>
      </c>
      <c r="J57" s="185">
        <v>0</v>
      </c>
      <c r="K57" s="174">
        <v>0</v>
      </c>
      <c r="L57" s="174">
        <v>0</v>
      </c>
      <c r="M57" s="174">
        <v>0</v>
      </c>
      <c r="N57" s="174">
        <v>0</v>
      </c>
      <c r="O57" s="176">
        <v>0</v>
      </c>
      <c r="P57" s="84">
        <f t="shared" si="1"/>
        <v>0</v>
      </c>
      <c r="Q57" s="173">
        <v>0</v>
      </c>
      <c r="R57" s="174">
        <v>0</v>
      </c>
      <c r="S57" s="174">
        <v>0</v>
      </c>
      <c r="T57" s="174">
        <v>0</v>
      </c>
      <c r="U57" s="174">
        <v>0</v>
      </c>
      <c r="V57" s="176">
        <v>0</v>
      </c>
      <c r="W57" s="340">
        <v>0</v>
      </c>
      <c r="X57" s="84">
        <f t="shared" si="0"/>
        <v>0</v>
      </c>
    </row>
    <row r="58" spans="1:24" ht="24" customHeight="1">
      <c r="A58" s="455"/>
      <c r="B58" s="444" t="s">
        <v>174</v>
      </c>
      <c r="C58" s="445"/>
      <c r="D58" s="180">
        <v>0</v>
      </c>
      <c r="E58" s="181">
        <v>0</v>
      </c>
      <c r="F58" s="181">
        <v>0</v>
      </c>
      <c r="G58" s="181">
        <v>0</v>
      </c>
      <c r="H58" s="181">
        <v>0</v>
      </c>
      <c r="I58" s="181">
        <v>0</v>
      </c>
      <c r="J58" s="332">
        <v>0</v>
      </c>
      <c r="K58" s="181">
        <v>0</v>
      </c>
      <c r="L58" s="181">
        <v>0</v>
      </c>
      <c r="M58" s="181">
        <v>0</v>
      </c>
      <c r="N58" s="181">
        <v>0</v>
      </c>
      <c r="O58" s="333">
        <v>0</v>
      </c>
      <c r="P58" s="301">
        <f t="shared" si="1"/>
        <v>0</v>
      </c>
      <c r="Q58" s="180">
        <v>0</v>
      </c>
      <c r="R58" s="181">
        <v>0</v>
      </c>
      <c r="S58" s="181">
        <v>0</v>
      </c>
      <c r="T58" s="181">
        <v>0</v>
      </c>
      <c r="U58" s="181">
        <v>0</v>
      </c>
      <c r="V58" s="333">
        <v>0</v>
      </c>
      <c r="W58" s="341">
        <v>0</v>
      </c>
      <c r="X58" s="86">
        <f t="shared" si="0"/>
        <v>0</v>
      </c>
    </row>
    <row r="59" spans="1:24" ht="24" customHeight="1">
      <c r="A59" s="453" t="s">
        <v>203</v>
      </c>
      <c r="B59" s="446" t="s">
        <v>173</v>
      </c>
      <c r="C59" s="447"/>
      <c r="D59" s="182">
        <v>0</v>
      </c>
      <c r="E59" s="183">
        <v>0</v>
      </c>
      <c r="F59" s="183">
        <v>0</v>
      </c>
      <c r="G59" s="183">
        <v>0</v>
      </c>
      <c r="H59" s="183">
        <v>0</v>
      </c>
      <c r="I59" s="183">
        <v>0</v>
      </c>
      <c r="J59" s="331">
        <v>0</v>
      </c>
      <c r="K59" s="172">
        <v>0</v>
      </c>
      <c r="L59" s="172">
        <v>0</v>
      </c>
      <c r="M59" s="172">
        <v>0</v>
      </c>
      <c r="N59" s="172">
        <v>0</v>
      </c>
      <c r="O59" s="299">
        <v>0</v>
      </c>
      <c r="P59" s="83">
        <f t="shared" si="1"/>
        <v>0</v>
      </c>
      <c r="Q59" s="171">
        <v>0</v>
      </c>
      <c r="R59" s="172">
        <v>0</v>
      </c>
      <c r="S59" s="172">
        <v>0</v>
      </c>
      <c r="T59" s="172">
        <v>0</v>
      </c>
      <c r="U59" s="172">
        <v>0</v>
      </c>
      <c r="V59" s="338">
        <v>0</v>
      </c>
      <c r="W59" s="339"/>
      <c r="X59" s="87">
        <f t="shared" si="0"/>
        <v>0</v>
      </c>
    </row>
    <row r="60" spans="1:24" ht="24" customHeight="1">
      <c r="A60" s="454"/>
      <c r="B60" s="448" t="s">
        <v>172</v>
      </c>
      <c r="C60" s="449"/>
      <c r="D60" s="173">
        <v>0</v>
      </c>
      <c r="E60" s="174">
        <v>0</v>
      </c>
      <c r="F60" s="174">
        <v>0</v>
      </c>
      <c r="G60" s="174">
        <v>0</v>
      </c>
      <c r="H60" s="174">
        <v>0</v>
      </c>
      <c r="I60" s="174">
        <v>0</v>
      </c>
      <c r="J60" s="185">
        <v>0</v>
      </c>
      <c r="K60" s="174">
        <v>100</v>
      </c>
      <c r="L60" s="174">
        <v>0</v>
      </c>
      <c r="M60" s="174">
        <v>0</v>
      </c>
      <c r="N60" s="174">
        <v>0</v>
      </c>
      <c r="O60" s="176">
        <v>0</v>
      </c>
      <c r="P60" s="84">
        <f>SUM(D60:O60)</f>
        <v>100</v>
      </c>
      <c r="Q60" s="173">
        <v>0</v>
      </c>
      <c r="R60" s="174">
        <v>0</v>
      </c>
      <c r="S60" s="174">
        <v>0</v>
      </c>
      <c r="T60" s="174">
        <v>0</v>
      </c>
      <c r="U60" s="174">
        <v>0</v>
      </c>
      <c r="V60" s="174">
        <v>0</v>
      </c>
      <c r="W60" s="340">
        <v>100</v>
      </c>
      <c r="X60" s="84">
        <f t="shared" si="0"/>
        <v>100</v>
      </c>
    </row>
    <row r="61" spans="1:24" ht="24" customHeight="1">
      <c r="A61" s="454"/>
      <c r="B61" s="450" t="s">
        <v>198</v>
      </c>
      <c r="C61" s="451"/>
      <c r="D61" s="174">
        <f t="shared" ref="D61:I61" si="17">SUM(D62:D65)</f>
        <v>0</v>
      </c>
      <c r="E61" s="174">
        <f t="shared" si="17"/>
        <v>0</v>
      </c>
      <c r="F61" s="174">
        <f t="shared" si="17"/>
        <v>0</v>
      </c>
      <c r="G61" s="174">
        <f t="shared" si="17"/>
        <v>0</v>
      </c>
      <c r="H61" s="174">
        <f t="shared" si="17"/>
        <v>0</v>
      </c>
      <c r="I61" s="174">
        <f t="shared" si="17"/>
        <v>0</v>
      </c>
      <c r="J61" s="174">
        <f t="shared" ref="J61:O61" si="18">SUM(J62:J65)</f>
        <v>50</v>
      </c>
      <c r="K61" s="174">
        <f t="shared" si="18"/>
        <v>0</v>
      </c>
      <c r="L61" s="174">
        <f t="shared" si="18"/>
        <v>0</v>
      </c>
      <c r="M61" s="174">
        <f t="shared" si="18"/>
        <v>0</v>
      </c>
      <c r="N61" s="174">
        <f t="shared" si="18"/>
        <v>0</v>
      </c>
      <c r="O61" s="174">
        <f t="shared" si="18"/>
        <v>0</v>
      </c>
      <c r="P61" s="84">
        <f>SUM(D61:O61)</f>
        <v>50</v>
      </c>
      <c r="Q61" s="173">
        <f t="shared" ref="Q61:W61" si="19">SUM(Q62:Q65)</f>
        <v>0</v>
      </c>
      <c r="R61" s="174">
        <f t="shared" si="19"/>
        <v>0</v>
      </c>
      <c r="S61" s="174">
        <f t="shared" si="19"/>
        <v>0</v>
      </c>
      <c r="T61" s="174">
        <f t="shared" si="19"/>
        <v>0</v>
      </c>
      <c r="U61" s="174">
        <f t="shared" si="19"/>
        <v>0</v>
      </c>
      <c r="V61" s="176">
        <f t="shared" si="19"/>
        <v>0</v>
      </c>
      <c r="W61" s="340">
        <f t="shared" si="19"/>
        <v>0</v>
      </c>
      <c r="X61" s="84">
        <f t="shared" si="0"/>
        <v>0</v>
      </c>
    </row>
    <row r="62" spans="1:24" ht="24" customHeight="1">
      <c r="A62" s="454"/>
      <c r="B62" s="452"/>
      <c r="C62" s="352" t="s">
        <v>176</v>
      </c>
      <c r="D62" s="173">
        <v>0</v>
      </c>
      <c r="E62" s="174">
        <v>0</v>
      </c>
      <c r="F62" s="174">
        <v>0</v>
      </c>
      <c r="G62" s="174">
        <v>0</v>
      </c>
      <c r="H62" s="174">
        <v>0</v>
      </c>
      <c r="I62" s="174">
        <v>0</v>
      </c>
      <c r="J62" s="185">
        <v>0</v>
      </c>
      <c r="K62" s="174">
        <v>0</v>
      </c>
      <c r="L62" s="174">
        <v>0</v>
      </c>
      <c r="M62" s="174">
        <v>0</v>
      </c>
      <c r="N62" s="174">
        <v>0</v>
      </c>
      <c r="O62" s="176">
        <v>0</v>
      </c>
      <c r="P62" s="84">
        <f t="shared" ref="P62:P67" si="20">SUM(D62:O62)</f>
        <v>0</v>
      </c>
      <c r="Q62" s="173">
        <v>0</v>
      </c>
      <c r="R62" s="174">
        <v>0</v>
      </c>
      <c r="S62" s="174">
        <v>0</v>
      </c>
      <c r="T62" s="174">
        <v>0</v>
      </c>
      <c r="U62" s="174">
        <v>0</v>
      </c>
      <c r="V62" s="176">
        <v>0</v>
      </c>
      <c r="W62" s="340">
        <v>0</v>
      </c>
      <c r="X62" s="84">
        <f t="shared" si="0"/>
        <v>0</v>
      </c>
    </row>
    <row r="63" spans="1:24" ht="24" customHeight="1">
      <c r="A63" s="454"/>
      <c r="B63" s="452"/>
      <c r="C63" s="352" t="s">
        <v>171</v>
      </c>
      <c r="D63" s="173">
        <v>0</v>
      </c>
      <c r="E63" s="174">
        <v>0</v>
      </c>
      <c r="F63" s="174">
        <v>0</v>
      </c>
      <c r="G63" s="174">
        <v>0</v>
      </c>
      <c r="H63" s="174">
        <v>0</v>
      </c>
      <c r="I63" s="174">
        <v>0</v>
      </c>
      <c r="J63" s="185">
        <v>50</v>
      </c>
      <c r="K63" s="174">
        <v>0</v>
      </c>
      <c r="L63" s="174">
        <v>0</v>
      </c>
      <c r="M63" s="174">
        <v>0</v>
      </c>
      <c r="N63" s="174">
        <v>0</v>
      </c>
      <c r="O63" s="176">
        <v>0</v>
      </c>
      <c r="P63" s="84">
        <f t="shared" si="20"/>
        <v>50</v>
      </c>
      <c r="Q63" s="173">
        <v>0</v>
      </c>
      <c r="R63" s="174">
        <v>0</v>
      </c>
      <c r="S63" s="174">
        <v>0</v>
      </c>
      <c r="T63" s="174">
        <v>0</v>
      </c>
      <c r="U63" s="174">
        <v>0</v>
      </c>
      <c r="V63" s="176">
        <v>0</v>
      </c>
      <c r="W63" s="175"/>
      <c r="X63" s="84">
        <f t="shared" si="0"/>
        <v>0</v>
      </c>
    </row>
    <row r="64" spans="1:24" ht="24" customHeight="1">
      <c r="A64" s="454"/>
      <c r="B64" s="452"/>
      <c r="C64" s="352" t="s">
        <v>175</v>
      </c>
      <c r="D64" s="173">
        <v>0</v>
      </c>
      <c r="E64" s="174">
        <v>0</v>
      </c>
      <c r="F64" s="174">
        <v>0</v>
      </c>
      <c r="G64" s="174">
        <v>0</v>
      </c>
      <c r="H64" s="174">
        <v>0</v>
      </c>
      <c r="I64" s="174">
        <v>0</v>
      </c>
      <c r="J64" s="185">
        <v>0</v>
      </c>
      <c r="K64" s="174">
        <v>0</v>
      </c>
      <c r="L64" s="174">
        <v>0</v>
      </c>
      <c r="M64" s="174">
        <v>0</v>
      </c>
      <c r="N64" s="174">
        <v>0</v>
      </c>
      <c r="O64" s="176">
        <v>0</v>
      </c>
      <c r="P64" s="84">
        <f t="shared" si="20"/>
        <v>0</v>
      </c>
      <c r="Q64" s="173">
        <v>0</v>
      </c>
      <c r="R64" s="174">
        <v>0</v>
      </c>
      <c r="S64" s="174">
        <v>0</v>
      </c>
      <c r="T64" s="174">
        <v>0</v>
      </c>
      <c r="U64" s="174">
        <v>0</v>
      </c>
      <c r="V64" s="176">
        <v>0</v>
      </c>
      <c r="W64" s="340">
        <v>0</v>
      </c>
      <c r="X64" s="84">
        <f t="shared" si="0"/>
        <v>0</v>
      </c>
    </row>
    <row r="65" spans="1:24" ht="24" customHeight="1">
      <c r="A65" s="454"/>
      <c r="B65" s="452"/>
      <c r="C65" s="352" t="s">
        <v>170</v>
      </c>
      <c r="D65" s="173">
        <v>0</v>
      </c>
      <c r="E65" s="174">
        <v>0</v>
      </c>
      <c r="F65" s="174">
        <v>0</v>
      </c>
      <c r="G65" s="174">
        <v>0</v>
      </c>
      <c r="H65" s="174">
        <v>0</v>
      </c>
      <c r="I65" s="174">
        <v>0</v>
      </c>
      <c r="J65" s="185">
        <v>0</v>
      </c>
      <c r="K65" s="174">
        <v>0</v>
      </c>
      <c r="L65" s="174">
        <v>0</v>
      </c>
      <c r="M65" s="174">
        <v>0</v>
      </c>
      <c r="N65" s="174">
        <v>0</v>
      </c>
      <c r="O65" s="176">
        <v>0</v>
      </c>
      <c r="P65" s="84">
        <f t="shared" si="20"/>
        <v>0</v>
      </c>
      <c r="Q65" s="173">
        <v>0</v>
      </c>
      <c r="R65" s="174">
        <v>0</v>
      </c>
      <c r="S65" s="174">
        <v>0</v>
      </c>
      <c r="T65" s="174">
        <v>0</v>
      </c>
      <c r="U65" s="174">
        <v>0</v>
      </c>
      <c r="V65" s="176">
        <v>0</v>
      </c>
      <c r="W65" s="340">
        <v>0</v>
      </c>
      <c r="X65" s="84">
        <f t="shared" si="0"/>
        <v>0</v>
      </c>
    </row>
    <row r="66" spans="1:24" ht="24" customHeight="1">
      <c r="A66" s="454"/>
      <c r="B66" s="448" t="s">
        <v>197</v>
      </c>
      <c r="C66" s="449"/>
      <c r="D66" s="173">
        <v>0</v>
      </c>
      <c r="E66" s="174">
        <v>0</v>
      </c>
      <c r="F66" s="174">
        <v>0</v>
      </c>
      <c r="G66" s="174">
        <v>0</v>
      </c>
      <c r="H66" s="174">
        <v>0</v>
      </c>
      <c r="I66" s="174">
        <v>0</v>
      </c>
      <c r="J66" s="185">
        <v>0</v>
      </c>
      <c r="K66" s="174">
        <v>0</v>
      </c>
      <c r="L66" s="174">
        <v>0</v>
      </c>
      <c r="M66" s="174">
        <v>0</v>
      </c>
      <c r="N66" s="174">
        <v>0</v>
      </c>
      <c r="O66" s="176">
        <v>0</v>
      </c>
      <c r="P66" s="84">
        <f t="shared" si="20"/>
        <v>0</v>
      </c>
      <c r="Q66" s="173">
        <v>0</v>
      </c>
      <c r="R66" s="174">
        <v>0</v>
      </c>
      <c r="S66" s="174">
        <v>0</v>
      </c>
      <c r="T66" s="174">
        <v>0</v>
      </c>
      <c r="U66" s="174">
        <v>0</v>
      </c>
      <c r="V66" s="176">
        <v>0</v>
      </c>
      <c r="W66" s="340">
        <v>0</v>
      </c>
      <c r="X66" s="84">
        <f t="shared" si="0"/>
        <v>0</v>
      </c>
    </row>
    <row r="67" spans="1:24" ht="24" customHeight="1">
      <c r="A67" s="455"/>
      <c r="B67" s="444" t="s">
        <v>174</v>
      </c>
      <c r="C67" s="445"/>
      <c r="D67" s="180">
        <v>0</v>
      </c>
      <c r="E67" s="181">
        <v>0</v>
      </c>
      <c r="F67" s="181">
        <v>0</v>
      </c>
      <c r="G67" s="181">
        <v>0</v>
      </c>
      <c r="H67" s="181">
        <v>0</v>
      </c>
      <c r="I67" s="181">
        <v>0</v>
      </c>
      <c r="J67" s="332">
        <v>0</v>
      </c>
      <c r="K67" s="181">
        <v>0</v>
      </c>
      <c r="L67" s="181">
        <v>0</v>
      </c>
      <c r="M67" s="181">
        <v>0</v>
      </c>
      <c r="N67" s="181">
        <v>0</v>
      </c>
      <c r="O67" s="333">
        <v>0</v>
      </c>
      <c r="P67" s="84">
        <f t="shared" si="20"/>
        <v>0</v>
      </c>
      <c r="Q67" s="180">
        <v>0</v>
      </c>
      <c r="R67" s="181">
        <v>0</v>
      </c>
      <c r="S67" s="181">
        <v>0</v>
      </c>
      <c r="T67" s="181">
        <v>0</v>
      </c>
      <c r="U67" s="181">
        <v>0</v>
      </c>
      <c r="V67" s="333">
        <v>0</v>
      </c>
      <c r="W67" s="341">
        <v>0</v>
      </c>
      <c r="X67" s="86">
        <f t="shared" si="0"/>
        <v>0</v>
      </c>
    </row>
    <row r="68" spans="1:24" ht="24" customHeight="1">
      <c r="A68" s="453" t="s">
        <v>204</v>
      </c>
      <c r="B68" s="446" t="s">
        <v>173</v>
      </c>
      <c r="C68" s="447"/>
      <c r="D68" s="182">
        <v>0</v>
      </c>
      <c r="E68" s="183">
        <v>0</v>
      </c>
      <c r="F68" s="183">
        <v>130</v>
      </c>
      <c r="G68" s="183">
        <v>50</v>
      </c>
      <c r="H68" s="183">
        <v>0</v>
      </c>
      <c r="I68" s="183">
        <v>0</v>
      </c>
      <c r="J68" s="331">
        <v>0</v>
      </c>
      <c r="K68" s="172">
        <v>50</v>
      </c>
      <c r="L68" s="172">
        <v>0</v>
      </c>
      <c r="M68" s="172">
        <v>0</v>
      </c>
      <c r="N68" s="172">
        <v>0</v>
      </c>
      <c r="O68" s="299">
        <v>0</v>
      </c>
      <c r="P68" s="87">
        <f t="shared" si="1"/>
        <v>230</v>
      </c>
      <c r="Q68" s="171">
        <v>0</v>
      </c>
      <c r="R68" s="172">
        <v>0</v>
      </c>
      <c r="S68" s="172">
        <v>180</v>
      </c>
      <c r="T68" s="172">
        <v>50</v>
      </c>
      <c r="U68" s="172"/>
      <c r="V68" s="338"/>
      <c r="W68" s="339">
        <v>50</v>
      </c>
      <c r="X68" s="87">
        <f t="shared" si="0"/>
        <v>280</v>
      </c>
    </row>
    <row r="69" spans="1:24" ht="24" customHeight="1">
      <c r="A69" s="454"/>
      <c r="B69" s="448" t="s">
        <v>172</v>
      </c>
      <c r="C69" s="449"/>
      <c r="D69" s="173">
        <v>0</v>
      </c>
      <c r="E69" s="174">
        <v>0</v>
      </c>
      <c r="F69" s="174">
        <v>150</v>
      </c>
      <c r="G69" s="174">
        <v>100</v>
      </c>
      <c r="H69" s="174">
        <v>0</v>
      </c>
      <c r="I69" s="174">
        <v>0</v>
      </c>
      <c r="J69" s="185">
        <v>0</v>
      </c>
      <c r="K69" s="174">
        <v>100</v>
      </c>
      <c r="L69" s="174">
        <v>0</v>
      </c>
      <c r="M69" s="174">
        <v>0</v>
      </c>
      <c r="N69" s="174">
        <v>0</v>
      </c>
      <c r="O69" s="176">
        <v>0</v>
      </c>
      <c r="P69" s="84">
        <f t="shared" si="1"/>
        <v>350</v>
      </c>
      <c r="Q69" s="173">
        <v>0</v>
      </c>
      <c r="R69" s="174">
        <v>0</v>
      </c>
      <c r="S69" s="174">
        <v>180</v>
      </c>
      <c r="T69" s="174">
        <v>100</v>
      </c>
      <c r="U69" s="174"/>
      <c r="V69" s="174"/>
      <c r="W69" s="340">
        <v>100</v>
      </c>
      <c r="X69" s="84">
        <f t="shared" ref="X69:X132" si="21">SUM(Q69:W69)</f>
        <v>380</v>
      </c>
    </row>
    <row r="70" spans="1:24" ht="24" customHeight="1">
      <c r="A70" s="454"/>
      <c r="B70" s="450" t="s">
        <v>198</v>
      </c>
      <c r="C70" s="451"/>
      <c r="D70" s="173">
        <f>SUM(D71:D74)</f>
        <v>0</v>
      </c>
      <c r="E70" s="174">
        <f t="shared" ref="E70:O70" si="22">SUM(E71:E74)</f>
        <v>0</v>
      </c>
      <c r="F70" s="174">
        <f t="shared" si="22"/>
        <v>100</v>
      </c>
      <c r="G70" s="174">
        <f t="shared" si="22"/>
        <v>0</v>
      </c>
      <c r="H70" s="174">
        <f t="shared" si="22"/>
        <v>0</v>
      </c>
      <c r="I70" s="174">
        <f t="shared" si="22"/>
        <v>0</v>
      </c>
      <c r="J70" s="174">
        <f t="shared" si="22"/>
        <v>0</v>
      </c>
      <c r="K70" s="174">
        <f t="shared" si="22"/>
        <v>0</v>
      </c>
      <c r="L70" s="174">
        <f t="shared" si="22"/>
        <v>0</v>
      </c>
      <c r="M70" s="174">
        <f t="shared" si="22"/>
        <v>0</v>
      </c>
      <c r="N70" s="174">
        <f t="shared" si="22"/>
        <v>0</v>
      </c>
      <c r="O70" s="174">
        <f t="shared" si="22"/>
        <v>0</v>
      </c>
      <c r="P70" s="84">
        <f t="shared" ref="P70:P133" si="23">SUM(D70:O70)</f>
        <v>100</v>
      </c>
      <c r="Q70" s="173">
        <f t="shared" ref="Q70:W70" si="24">SUM(Q71:Q74)</f>
        <v>0</v>
      </c>
      <c r="R70" s="174">
        <f t="shared" si="24"/>
        <v>0</v>
      </c>
      <c r="S70" s="174">
        <f t="shared" si="24"/>
        <v>100</v>
      </c>
      <c r="T70" s="174">
        <f t="shared" si="24"/>
        <v>0</v>
      </c>
      <c r="U70" s="174">
        <f t="shared" si="24"/>
        <v>0</v>
      </c>
      <c r="V70" s="176">
        <f t="shared" si="24"/>
        <v>0</v>
      </c>
      <c r="W70" s="340">
        <f t="shared" si="24"/>
        <v>0</v>
      </c>
      <c r="X70" s="84">
        <f t="shared" si="21"/>
        <v>100</v>
      </c>
    </row>
    <row r="71" spans="1:24" ht="24" customHeight="1">
      <c r="A71" s="454"/>
      <c r="B71" s="452"/>
      <c r="C71" s="352" t="s">
        <v>176</v>
      </c>
      <c r="D71" s="173">
        <v>0</v>
      </c>
      <c r="E71" s="174">
        <v>0</v>
      </c>
      <c r="F71" s="174">
        <v>0</v>
      </c>
      <c r="G71" s="174">
        <v>0</v>
      </c>
      <c r="H71" s="174">
        <v>0</v>
      </c>
      <c r="I71" s="174">
        <v>0</v>
      </c>
      <c r="J71" s="185">
        <v>0</v>
      </c>
      <c r="K71" s="174">
        <v>0</v>
      </c>
      <c r="L71" s="174">
        <v>0</v>
      </c>
      <c r="M71" s="174">
        <v>0</v>
      </c>
      <c r="N71" s="174">
        <v>0</v>
      </c>
      <c r="O71" s="176">
        <v>0</v>
      </c>
      <c r="P71" s="84">
        <f t="shared" si="23"/>
        <v>0</v>
      </c>
      <c r="Q71" s="173">
        <v>0</v>
      </c>
      <c r="R71" s="174">
        <v>0</v>
      </c>
      <c r="S71" s="174">
        <v>0</v>
      </c>
      <c r="T71" s="174">
        <v>0</v>
      </c>
      <c r="U71" s="174">
        <v>0</v>
      </c>
      <c r="V71" s="176">
        <v>0</v>
      </c>
      <c r="W71" s="340">
        <v>0</v>
      </c>
      <c r="X71" s="84">
        <f t="shared" si="21"/>
        <v>0</v>
      </c>
    </row>
    <row r="72" spans="1:24" ht="24" customHeight="1">
      <c r="A72" s="454"/>
      <c r="B72" s="452"/>
      <c r="C72" s="352" t="s">
        <v>171</v>
      </c>
      <c r="D72" s="173">
        <v>0</v>
      </c>
      <c r="E72" s="184">
        <v>0</v>
      </c>
      <c r="F72" s="174">
        <v>100</v>
      </c>
      <c r="G72" s="185">
        <v>0</v>
      </c>
      <c r="H72" s="174">
        <v>0</v>
      </c>
      <c r="I72" s="174">
        <v>0</v>
      </c>
      <c r="J72" s="185">
        <v>0</v>
      </c>
      <c r="K72" s="174">
        <v>0</v>
      </c>
      <c r="L72" s="174">
        <v>0</v>
      </c>
      <c r="M72" s="174">
        <v>0</v>
      </c>
      <c r="N72" s="174">
        <v>0</v>
      </c>
      <c r="O72" s="176">
        <v>0</v>
      </c>
      <c r="P72" s="84">
        <f t="shared" si="23"/>
        <v>100</v>
      </c>
      <c r="Q72" s="173">
        <v>0</v>
      </c>
      <c r="R72" s="174">
        <v>0</v>
      </c>
      <c r="S72" s="174">
        <v>100</v>
      </c>
      <c r="T72" s="174">
        <v>0</v>
      </c>
      <c r="U72" s="174">
        <v>0</v>
      </c>
      <c r="V72" s="176">
        <v>0</v>
      </c>
      <c r="W72" s="175">
        <v>0</v>
      </c>
      <c r="X72" s="84">
        <f t="shared" si="21"/>
        <v>100</v>
      </c>
    </row>
    <row r="73" spans="1:24" ht="24" customHeight="1">
      <c r="A73" s="454"/>
      <c r="B73" s="452"/>
      <c r="C73" s="352" t="s">
        <v>175</v>
      </c>
      <c r="D73" s="173">
        <v>0</v>
      </c>
      <c r="E73" s="174">
        <v>0</v>
      </c>
      <c r="F73" s="174">
        <v>0</v>
      </c>
      <c r="G73" s="174">
        <v>0</v>
      </c>
      <c r="H73" s="174">
        <v>0</v>
      </c>
      <c r="I73" s="174">
        <v>0</v>
      </c>
      <c r="J73" s="185">
        <v>0</v>
      </c>
      <c r="K73" s="174">
        <v>0</v>
      </c>
      <c r="L73" s="174">
        <v>0</v>
      </c>
      <c r="M73" s="174">
        <v>0</v>
      </c>
      <c r="N73" s="174">
        <v>0</v>
      </c>
      <c r="O73" s="176">
        <v>0</v>
      </c>
      <c r="P73" s="84">
        <f t="shared" si="23"/>
        <v>0</v>
      </c>
      <c r="Q73" s="173">
        <v>0</v>
      </c>
      <c r="R73" s="174">
        <v>0</v>
      </c>
      <c r="S73" s="174">
        <v>0</v>
      </c>
      <c r="T73" s="174">
        <v>0</v>
      </c>
      <c r="U73" s="174">
        <v>0</v>
      </c>
      <c r="V73" s="176">
        <v>0</v>
      </c>
      <c r="W73" s="340">
        <v>0</v>
      </c>
      <c r="X73" s="84">
        <f t="shared" si="21"/>
        <v>0</v>
      </c>
    </row>
    <row r="74" spans="1:24" ht="24" customHeight="1">
      <c r="A74" s="454"/>
      <c r="B74" s="452"/>
      <c r="C74" s="352" t="s">
        <v>170</v>
      </c>
      <c r="D74" s="173">
        <v>0</v>
      </c>
      <c r="E74" s="174">
        <v>0</v>
      </c>
      <c r="F74" s="174">
        <v>0</v>
      </c>
      <c r="G74" s="174">
        <v>0</v>
      </c>
      <c r="H74" s="174">
        <v>0</v>
      </c>
      <c r="I74" s="174">
        <v>0</v>
      </c>
      <c r="J74" s="185">
        <v>0</v>
      </c>
      <c r="K74" s="174">
        <v>0</v>
      </c>
      <c r="L74" s="174">
        <v>0</v>
      </c>
      <c r="M74" s="174">
        <v>0</v>
      </c>
      <c r="N74" s="174">
        <v>0</v>
      </c>
      <c r="O74" s="176">
        <v>0</v>
      </c>
      <c r="P74" s="84">
        <f t="shared" si="23"/>
        <v>0</v>
      </c>
      <c r="Q74" s="173">
        <v>0</v>
      </c>
      <c r="R74" s="174">
        <v>0</v>
      </c>
      <c r="S74" s="174">
        <v>0</v>
      </c>
      <c r="T74" s="174">
        <v>0</v>
      </c>
      <c r="U74" s="174">
        <v>0</v>
      </c>
      <c r="V74" s="176">
        <v>0</v>
      </c>
      <c r="W74" s="340">
        <v>0</v>
      </c>
      <c r="X74" s="84">
        <f t="shared" si="21"/>
        <v>0</v>
      </c>
    </row>
    <row r="75" spans="1:24" ht="24" customHeight="1">
      <c r="A75" s="454"/>
      <c r="B75" s="448" t="s">
        <v>197</v>
      </c>
      <c r="C75" s="449"/>
      <c r="D75" s="173">
        <v>0</v>
      </c>
      <c r="E75" s="174">
        <v>0</v>
      </c>
      <c r="F75" s="174">
        <v>0</v>
      </c>
      <c r="G75" s="174">
        <v>0</v>
      </c>
      <c r="H75" s="174">
        <v>0</v>
      </c>
      <c r="I75" s="174">
        <v>0</v>
      </c>
      <c r="J75" s="185">
        <v>0</v>
      </c>
      <c r="K75" s="174">
        <v>0</v>
      </c>
      <c r="L75" s="174">
        <v>0</v>
      </c>
      <c r="M75" s="174">
        <v>0</v>
      </c>
      <c r="N75" s="174">
        <v>0</v>
      </c>
      <c r="O75" s="176">
        <v>0</v>
      </c>
      <c r="P75" s="84">
        <f t="shared" si="23"/>
        <v>0</v>
      </c>
      <c r="Q75" s="173">
        <v>0</v>
      </c>
      <c r="R75" s="174">
        <v>0</v>
      </c>
      <c r="S75" s="174">
        <v>0</v>
      </c>
      <c r="T75" s="174">
        <v>0</v>
      </c>
      <c r="U75" s="174">
        <v>0</v>
      </c>
      <c r="V75" s="176">
        <v>0</v>
      </c>
      <c r="W75" s="340">
        <v>0</v>
      </c>
      <c r="X75" s="84">
        <f t="shared" si="21"/>
        <v>0</v>
      </c>
    </row>
    <row r="76" spans="1:24" ht="24" customHeight="1">
      <c r="A76" s="455"/>
      <c r="B76" s="444" t="s">
        <v>174</v>
      </c>
      <c r="C76" s="445"/>
      <c r="D76" s="180">
        <v>0</v>
      </c>
      <c r="E76" s="181">
        <v>0</v>
      </c>
      <c r="F76" s="181">
        <v>0</v>
      </c>
      <c r="G76" s="181">
        <v>0</v>
      </c>
      <c r="H76" s="181">
        <v>0</v>
      </c>
      <c r="I76" s="181">
        <v>0</v>
      </c>
      <c r="J76" s="332">
        <v>0</v>
      </c>
      <c r="K76" s="181">
        <v>0</v>
      </c>
      <c r="L76" s="181">
        <v>0</v>
      </c>
      <c r="M76" s="181">
        <v>0</v>
      </c>
      <c r="N76" s="181">
        <v>0</v>
      </c>
      <c r="O76" s="333">
        <v>0</v>
      </c>
      <c r="P76" s="301">
        <f t="shared" si="23"/>
        <v>0</v>
      </c>
      <c r="Q76" s="180">
        <v>0</v>
      </c>
      <c r="R76" s="181">
        <v>0</v>
      </c>
      <c r="S76" s="181">
        <v>0</v>
      </c>
      <c r="T76" s="181">
        <v>0</v>
      </c>
      <c r="U76" s="181">
        <v>0</v>
      </c>
      <c r="V76" s="333">
        <v>0</v>
      </c>
      <c r="W76" s="341">
        <v>0</v>
      </c>
      <c r="X76" s="86">
        <f t="shared" si="21"/>
        <v>0</v>
      </c>
    </row>
    <row r="77" spans="1:24" ht="24" customHeight="1">
      <c r="A77" s="453" t="s">
        <v>205</v>
      </c>
      <c r="B77" s="446" t="s">
        <v>173</v>
      </c>
      <c r="C77" s="447"/>
      <c r="D77" s="182">
        <v>200</v>
      </c>
      <c r="E77" s="183">
        <v>200</v>
      </c>
      <c r="F77" s="183">
        <v>300</v>
      </c>
      <c r="G77" s="183">
        <v>0</v>
      </c>
      <c r="H77" s="183">
        <v>0</v>
      </c>
      <c r="I77" s="183">
        <v>0</v>
      </c>
      <c r="J77" s="331">
        <v>200</v>
      </c>
      <c r="K77" s="172">
        <v>0</v>
      </c>
      <c r="L77" s="172">
        <v>200</v>
      </c>
      <c r="M77" s="172">
        <v>0</v>
      </c>
      <c r="N77" s="172">
        <v>0</v>
      </c>
      <c r="O77" s="299">
        <v>0</v>
      </c>
      <c r="P77" s="87">
        <f t="shared" si="23"/>
        <v>1100</v>
      </c>
      <c r="Q77" s="171">
        <v>200</v>
      </c>
      <c r="R77" s="172">
        <v>200</v>
      </c>
      <c r="S77" s="172">
        <v>250</v>
      </c>
      <c r="T77" s="172">
        <v>0</v>
      </c>
      <c r="U77" s="172">
        <v>150</v>
      </c>
      <c r="V77" s="338">
        <v>0</v>
      </c>
      <c r="W77" s="339">
        <v>200</v>
      </c>
      <c r="X77" s="87">
        <f t="shared" si="21"/>
        <v>1000</v>
      </c>
    </row>
    <row r="78" spans="1:24" ht="24" customHeight="1">
      <c r="A78" s="454"/>
      <c r="B78" s="448" t="s">
        <v>172</v>
      </c>
      <c r="C78" s="449"/>
      <c r="D78" s="173">
        <v>200</v>
      </c>
      <c r="E78" s="174">
        <v>200</v>
      </c>
      <c r="F78" s="174">
        <v>0</v>
      </c>
      <c r="G78" s="174">
        <v>0</v>
      </c>
      <c r="H78" s="174">
        <v>280</v>
      </c>
      <c r="I78" s="174">
        <v>0</v>
      </c>
      <c r="J78" s="185">
        <v>0</v>
      </c>
      <c r="K78" s="174">
        <v>0</v>
      </c>
      <c r="L78" s="174">
        <v>200</v>
      </c>
      <c r="M78" s="174">
        <v>0</v>
      </c>
      <c r="N78" s="174">
        <v>200</v>
      </c>
      <c r="O78" s="176">
        <v>200</v>
      </c>
      <c r="P78" s="84">
        <f t="shared" si="23"/>
        <v>1280</v>
      </c>
      <c r="Q78" s="173">
        <v>200</v>
      </c>
      <c r="R78" s="174">
        <v>250</v>
      </c>
      <c r="S78" s="174">
        <v>200</v>
      </c>
      <c r="T78" s="174">
        <v>0</v>
      </c>
      <c r="U78" s="174">
        <v>120</v>
      </c>
      <c r="V78" s="174">
        <v>0</v>
      </c>
      <c r="W78" s="340">
        <v>400</v>
      </c>
      <c r="X78" s="84">
        <f t="shared" si="21"/>
        <v>1170</v>
      </c>
    </row>
    <row r="79" spans="1:24" ht="24" customHeight="1">
      <c r="A79" s="454"/>
      <c r="B79" s="450" t="s">
        <v>198</v>
      </c>
      <c r="C79" s="451"/>
      <c r="D79" s="173">
        <f>SUM(D80:D83)</f>
        <v>0</v>
      </c>
      <c r="E79" s="174">
        <f t="shared" ref="E79:O79" si="25">SUM(E80:E83)</f>
        <v>0</v>
      </c>
      <c r="F79" s="174">
        <f t="shared" si="25"/>
        <v>0</v>
      </c>
      <c r="G79" s="174">
        <f t="shared" si="25"/>
        <v>0</v>
      </c>
      <c r="H79" s="174">
        <f t="shared" si="25"/>
        <v>0</v>
      </c>
      <c r="I79" s="174">
        <f t="shared" si="25"/>
        <v>0</v>
      </c>
      <c r="J79" s="174">
        <f t="shared" si="25"/>
        <v>0</v>
      </c>
      <c r="K79" s="174">
        <f t="shared" si="25"/>
        <v>0</v>
      </c>
      <c r="L79" s="174">
        <f t="shared" si="25"/>
        <v>0</v>
      </c>
      <c r="M79" s="174">
        <f t="shared" si="25"/>
        <v>0</v>
      </c>
      <c r="N79" s="174">
        <f t="shared" si="25"/>
        <v>0</v>
      </c>
      <c r="O79" s="174">
        <f t="shared" si="25"/>
        <v>0</v>
      </c>
      <c r="P79" s="84">
        <f t="shared" si="23"/>
        <v>0</v>
      </c>
      <c r="Q79" s="173">
        <f t="shared" ref="Q79:W79" si="26">SUM(Q80:Q83)</f>
        <v>0</v>
      </c>
      <c r="R79" s="174">
        <f t="shared" si="26"/>
        <v>0</v>
      </c>
      <c r="S79" s="174">
        <f t="shared" si="26"/>
        <v>0</v>
      </c>
      <c r="T79" s="174">
        <f t="shared" si="26"/>
        <v>0</v>
      </c>
      <c r="U79" s="174">
        <f t="shared" si="26"/>
        <v>0</v>
      </c>
      <c r="V79" s="176">
        <f t="shared" si="26"/>
        <v>0</v>
      </c>
      <c r="W79" s="340">
        <f t="shared" si="26"/>
        <v>0</v>
      </c>
      <c r="X79" s="84">
        <f t="shared" si="21"/>
        <v>0</v>
      </c>
    </row>
    <row r="80" spans="1:24" ht="24" customHeight="1">
      <c r="A80" s="454"/>
      <c r="B80" s="452"/>
      <c r="C80" s="352" t="s">
        <v>176</v>
      </c>
      <c r="D80" s="173">
        <v>0</v>
      </c>
      <c r="E80" s="174">
        <v>0</v>
      </c>
      <c r="F80" s="174">
        <v>0</v>
      </c>
      <c r="G80" s="174">
        <v>0</v>
      </c>
      <c r="H80" s="174">
        <v>0</v>
      </c>
      <c r="I80" s="174">
        <v>0</v>
      </c>
      <c r="J80" s="185">
        <v>0</v>
      </c>
      <c r="K80" s="174">
        <v>0</v>
      </c>
      <c r="L80" s="174">
        <v>0</v>
      </c>
      <c r="M80" s="174">
        <v>0</v>
      </c>
      <c r="N80" s="174">
        <v>0</v>
      </c>
      <c r="O80" s="176">
        <v>0</v>
      </c>
      <c r="P80" s="84">
        <f t="shared" si="23"/>
        <v>0</v>
      </c>
      <c r="Q80" s="173">
        <v>0</v>
      </c>
      <c r="R80" s="174">
        <v>0</v>
      </c>
      <c r="S80" s="174">
        <v>0</v>
      </c>
      <c r="T80" s="174">
        <v>0</v>
      </c>
      <c r="U80" s="174">
        <v>0</v>
      </c>
      <c r="V80" s="176">
        <v>0</v>
      </c>
      <c r="W80" s="340">
        <v>0</v>
      </c>
      <c r="X80" s="84">
        <f t="shared" si="21"/>
        <v>0</v>
      </c>
    </row>
    <row r="81" spans="1:24" ht="24" customHeight="1">
      <c r="A81" s="454"/>
      <c r="B81" s="452"/>
      <c r="C81" s="352" t="s">
        <v>171</v>
      </c>
      <c r="D81" s="173">
        <v>0</v>
      </c>
      <c r="E81" s="174">
        <v>0</v>
      </c>
      <c r="F81" s="174">
        <v>0</v>
      </c>
      <c r="G81" s="174">
        <v>0</v>
      </c>
      <c r="H81" s="174">
        <v>0</v>
      </c>
      <c r="I81" s="174">
        <v>0</v>
      </c>
      <c r="J81" s="185">
        <v>0</v>
      </c>
      <c r="K81" s="174">
        <v>0</v>
      </c>
      <c r="L81" s="174">
        <v>0</v>
      </c>
      <c r="M81" s="174">
        <v>0</v>
      </c>
      <c r="N81" s="174">
        <v>0</v>
      </c>
      <c r="O81" s="176">
        <v>0</v>
      </c>
      <c r="P81" s="84">
        <f t="shared" si="23"/>
        <v>0</v>
      </c>
      <c r="Q81" s="173">
        <v>0</v>
      </c>
      <c r="R81" s="174">
        <v>0</v>
      </c>
      <c r="S81" s="174">
        <v>0</v>
      </c>
      <c r="T81" s="174">
        <v>0</v>
      </c>
      <c r="U81" s="174">
        <v>0</v>
      </c>
      <c r="V81" s="176">
        <v>0</v>
      </c>
      <c r="W81" s="175">
        <v>0</v>
      </c>
      <c r="X81" s="84">
        <f t="shared" si="21"/>
        <v>0</v>
      </c>
    </row>
    <row r="82" spans="1:24" ht="24" customHeight="1">
      <c r="A82" s="454"/>
      <c r="B82" s="452"/>
      <c r="C82" s="352" t="s">
        <v>175</v>
      </c>
      <c r="D82" s="173">
        <v>0</v>
      </c>
      <c r="E82" s="174">
        <v>0</v>
      </c>
      <c r="F82" s="174">
        <v>0</v>
      </c>
      <c r="G82" s="174">
        <v>0</v>
      </c>
      <c r="H82" s="174">
        <v>0</v>
      </c>
      <c r="I82" s="174">
        <v>0</v>
      </c>
      <c r="J82" s="185">
        <v>0</v>
      </c>
      <c r="K82" s="174">
        <v>0</v>
      </c>
      <c r="L82" s="174">
        <v>0</v>
      </c>
      <c r="M82" s="174">
        <v>0</v>
      </c>
      <c r="N82" s="174">
        <v>0</v>
      </c>
      <c r="O82" s="176">
        <v>0</v>
      </c>
      <c r="P82" s="84">
        <f t="shared" si="23"/>
        <v>0</v>
      </c>
      <c r="Q82" s="173">
        <v>0</v>
      </c>
      <c r="R82" s="174">
        <v>0</v>
      </c>
      <c r="S82" s="174">
        <v>0</v>
      </c>
      <c r="T82" s="174">
        <v>0</v>
      </c>
      <c r="U82" s="174">
        <v>0</v>
      </c>
      <c r="V82" s="176">
        <v>0</v>
      </c>
      <c r="W82" s="340">
        <v>0</v>
      </c>
      <c r="X82" s="84">
        <f t="shared" si="21"/>
        <v>0</v>
      </c>
    </row>
    <row r="83" spans="1:24" ht="24" customHeight="1">
      <c r="A83" s="454"/>
      <c r="B83" s="452"/>
      <c r="C83" s="352" t="s">
        <v>170</v>
      </c>
      <c r="D83" s="173">
        <v>0</v>
      </c>
      <c r="E83" s="174">
        <v>0</v>
      </c>
      <c r="F83" s="174">
        <v>0</v>
      </c>
      <c r="G83" s="174">
        <v>0</v>
      </c>
      <c r="H83" s="174">
        <v>0</v>
      </c>
      <c r="I83" s="174">
        <v>0</v>
      </c>
      <c r="J83" s="185">
        <v>0</v>
      </c>
      <c r="K83" s="174">
        <v>0</v>
      </c>
      <c r="L83" s="174">
        <v>0</v>
      </c>
      <c r="M83" s="174">
        <v>0</v>
      </c>
      <c r="N83" s="174">
        <v>0</v>
      </c>
      <c r="O83" s="176">
        <v>0</v>
      </c>
      <c r="P83" s="84">
        <f t="shared" si="23"/>
        <v>0</v>
      </c>
      <c r="Q83" s="173">
        <v>0</v>
      </c>
      <c r="R83" s="174">
        <v>0</v>
      </c>
      <c r="S83" s="174">
        <v>0</v>
      </c>
      <c r="T83" s="174">
        <v>0</v>
      </c>
      <c r="U83" s="174">
        <v>0</v>
      </c>
      <c r="V83" s="176">
        <v>0</v>
      </c>
      <c r="W83" s="340">
        <v>0</v>
      </c>
      <c r="X83" s="84">
        <f t="shared" si="21"/>
        <v>0</v>
      </c>
    </row>
    <row r="84" spans="1:24" ht="24" customHeight="1">
      <c r="A84" s="454"/>
      <c r="B84" s="448" t="s">
        <v>197</v>
      </c>
      <c r="C84" s="449"/>
      <c r="D84" s="173">
        <v>0</v>
      </c>
      <c r="E84" s="174">
        <v>0</v>
      </c>
      <c r="F84" s="174">
        <v>0</v>
      </c>
      <c r="G84" s="174">
        <v>0</v>
      </c>
      <c r="H84" s="174">
        <v>0</v>
      </c>
      <c r="I84" s="174">
        <v>0</v>
      </c>
      <c r="J84" s="185">
        <v>0</v>
      </c>
      <c r="K84" s="174">
        <v>0</v>
      </c>
      <c r="L84" s="174">
        <v>0</v>
      </c>
      <c r="M84" s="174">
        <v>0</v>
      </c>
      <c r="N84" s="174">
        <v>0</v>
      </c>
      <c r="O84" s="176">
        <v>0</v>
      </c>
      <c r="P84" s="84">
        <f t="shared" si="23"/>
        <v>0</v>
      </c>
      <c r="Q84" s="173">
        <v>0</v>
      </c>
      <c r="R84" s="174">
        <v>0</v>
      </c>
      <c r="S84" s="174">
        <v>0</v>
      </c>
      <c r="T84" s="174">
        <v>0</v>
      </c>
      <c r="U84" s="174">
        <v>0</v>
      </c>
      <c r="V84" s="176">
        <v>0</v>
      </c>
      <c r="W84" s="340">
        <v>0</v>
      </c>
      <c r="X84" s="84">
        <f t="shared" si="21"/>
        <v>0</v>
      </c>
    </row>
    <row r="85" spans="1:24" ht="24" customHeight="1">
      <c r="A85" s="455"/>
      <c r="B85" s="444" t="s">
        <v>174</v>
      </c>
      <c r="C85" s="445"/>
      <c r="D85" s="180">
        <v>0</v>
      </c>
      <c r="E85" s="181">
        <v>0</v>
      </c>
      <c r="F85" s="181">
        <v>0</v>
      </c>
      <c r="G85" s="181">
        <v>0</v>
      </c>
      <c r="H85" s="181">
        <v>0</v>
      </c>
      <c r="I85" s="181">
        <v>0</v>
      </c>
      <c r="J85" s="332">
        <v>0</v>
      </c>
      <c r="K85" s="181">
        <v>0</v>
      </c>
      <c r="L85" s="181">
        <v>0</v>
      </c>
      <c r="M85" s="181">
        <v>0</v>
      </c>
      <c r="N85" s="181">
        <v>0</v>
      </c>
      <c r="O85" s="333">
        <v>0</v>
      </c>
      <c r="P85" s="301">
        <f t="shared" si="23"/>
        <v>0</v>
      </c>
      <c r="Q85" s="180">
        <v>0</v>
      </c>
      <c r="R85" s="181">
        <v>0</v>
      </c>
      <c r="S85" s="181">
        <v>0</v>
      </c>
      <c r="T85" s="181">
        <v>0</v>
      </c>
      <c r="U85" s="181">
        <v>0</v>
      </c>
      <c r="V85" s="333">
        <v>0</v>
      </c>
      <c r="W85" s="341">
        <v>200</v>
      </c>
      <c r="X85" s="86">
        <f t="shared" si="21"/>
        <v>200</v>
      </c>
    </row>
    <row r="86" spans="1:24" ht="24" customHeight="1">
      <c r="A86" s="453" t="s">
        <v>206</v>
      </c>
      <c r="B86" s="446" t="s">
        <v>173</v>
      </c>
      <c r="C86" s="447"/>
      <c r="D86" s="182">
        <v>0</v>
      </c>
      <c r="E86" s="183">
        <v>200</v>
      </c>
      <c r="F86" s="183">
        <v>0</v>
      </c>
      <c r="G86" s="183">
        <v>0</v>
      </c>
      <c r="H86" s="183">
        <v>0</v>
      </c>
      <c r="I86" s="183">
        <v>150</v>
      </c>
      <c r="J86" s="331">
        <v>0</v>
      </c>
      <c r="K86" s="172">
        <v>0</v>
      </c>
      <c r="L86" s="172">
        <v>0</v>
      </c>
      <c r="M86" s="172">
        <v>0</v>
      </c>
      <c r="N86" s="172">
        <v>200</v>
      </c>
      <c r="O86" s="299">
        <v>0</v>
      </c>
      <c r="P86" s="87">
        <f t="shared" si="23"/>
        <v>550</v>
      </c>
      <c r="Q86" s="171"/>
      <c r="R86" s="172">
        <v>200</v>
      </c>
      <c r="S86" s="172"/>
      <c r="T86" s="172"/>
      <c r="U86" s="172"/>
      <c r="V86" s="338">
        <v>150</v>
      </c>
      <c r="W86" s="339">
        <v>200</v>
      </c>
      <c r="X86" s="87">
        <f t="shared" si="21"/>
        <v>550</v>
      </c>
    </row>
    <row r="87" spans="1:24" ht="24" customHeight="1">
      <c r="A87" s="454"/>
      <c r="B87" s="448" t="s">
        <v>172</v>
      </c>
      <c r="C87" s="449"/>
      <c r="D87" s="173">
        <v>200</v>
      </c>
      <c r="E87" s="174">
        <v>200</v>
      </c>
      <c r="F87" s="174">
        <v>0</v>
      </c>
      <c r="G87" s="174">
        <v>200</v>
      </c>
      <c r="H87" s="174">
        <v>0</v>
      </c>
      <c r="I87" s="174">
        <v>0</v>
      </c>
      <c r="J87" s="185">
        <v>0</v>
      </c>
      <c r="K87" s="174">
        <v>0</v>
      </c>
      <c r="L87" s="174">
        <v>200</v>
      </c>
      <c r="M87" s="174">
        <v>0</v>
      </c>
      <c r="N87" s="174">
        <v>0</v>
      </c>
      <c r="O87" s="176">
        <v>200</v>
      </c>
      <c r="P87" s="84">
        <f t="shared" si="23"/>
        <v>1000</v>
      </c>
      <c r="Q87" s="173">
        <v>200</v>
      </c>
      <c r="R87" s="174">
        <v>200</v>
      </c>
      <c r="S87" s="174"/>
      <c r="T87" s="174">
        <v>200</v>
      </c>
      <c r="U87" s="174"/>
      <c r="V87" s="174"/>
      <c r="W87" s="340">
        <v>600</v>
      </c>
      <c r="X87" s="84">
        <f t="shared" si="21"/>
        <v>1200</v>
      </c>
    </row>
    <row r="88" spans="1:24" ht="24" customHeight="1">
      <c r="A88" s="454"/>
      <c r="B88" s="450" t="s">
        <v>198</v>
      </c>
      <c r="C88" s="451"/>
      <c r="D88" s="173">
        <f>SUM(D89:D92)</f>
        <v>200</v>
      </c>
      <c r="E88" s="174">
        <f t="shared" ref="E88:O88" si="27">SUM(E89:E92)</f>
        <v>0</v>
      </c>
      <c r="F88" s="174">
        <f t="shared" si="27"/>
        <v>0</v>
      </c>
      <c r="G88" s="174">
        <f t="shared" si="27"/>
        <v>0</v>
      </c>
      <c r="H88" s="174">
        <f t="shared" si="27"/>
        <v>0</v>
      </c>
      <c r="I88" s="174">
        <f t="shared" si="27"/>
        <v>0</v>
      </c>
      <c r="J88" s="174">
        <f t="shared" si="27"/>
        <v>300</v>
      </c>
      <c r="K88" s="174">
        <f t="shared" si="27"/>
        <v>0</v>
      </c>
      <c r="L88" s="174">
        <f t="shared" si="27"/>
        <v>0</v>
      </c>
      <c r="M88" s="174">
        <f t="shared" si="27"/>
        <v>0</v>
      </c>
      <c r="N88" s="174">
        <f t="shared" si="27"/>
        <v>0</v>
      </c>
      <c r="O88" s="174">
        <f t="shared" si="27"/>
        <v>0</v>
      </c>
      <c r="P88" s="84">
        <f t="shared" si="23"/>
        <v>500</v>
      </c>
      <c r="Q88" s="173">
        <f t="shared" ref="Q88:W88" si="28">SUM(Q89:Q92)</f>
        <v>200</v>
      </c>
      <c r="R88" s="174">
        <f t="shared" si="28"/>
        <v>0</v>
      </c>
      <c r="S88" s="174">
        <f t="shared" si="28"/>
        <v>0</v>
      </c>
      <c r="T88" s="174">
        <f t="shared" si="28"/>
        <v>0</v>
      </c>
      <c r="U88" s="174">
        <f t="shared" si="28"/>
        <v>0</v>
      </c>
      <c r="V88" s="176">
        <f t="shared" si="28"/>
        <v>0</v>
      </c>
      <c r="W88" s="176">
        <f t="shared" si="28"/>
        <v>100</v>
      </c>
      <c r="X88" s="84">
        <f t="shared" si="21"/>
        <v>300</v>
      </c>
    </row>
    <row r="89" spans="1:24" ht="24" customHeight="1">
      <c r="A89" s="454"/>
      <c r="B89" s="452"/>
      <c r="C89" s="352" t="s">
        <v>176</v>
      </c>
      <c r="D89" s="173">
        <v>0</v>
      </c>
      <c r="E89" s="174">
        <v>0</v>
      </c>
      <c r="F89" s="174">
        <v>0</v>
      </c>
      <c r="G89" s="174">
        <v>0</v>
      </c>
      <c r="H89" s="174">
        <v>0</v>
      </c>
      <c r="I89" s="174">
        <v>0</v>
      </c>
      <c r="J89" s="185">
        <v>0</v>
      </c>
      <c r="K89" s="174">
        <v>0</v>
      </c>
      <c r="L89" s="174">
        <v>0</v>
      </c>
      <c r="M89" s="174">
        <v>0</v>
      </c>
      <c r="N89" s="174">
        <v>0</v>
      </c>
      <c r="O89" s="176">
        <v>0</v>
      </c>
      <c r="P89" s="84">
        <f t="shared" si="23"/>
        <v>0</v>
      </c>
      <c r="Q89" s="173">
        <v>0</v>
      </c>
      <c r="R89" s="174">
        <v>0</v>
      </c>
      <c r="S89" s="174">
        <v>0</v>
      </c>
      <c r="T89" s="174">
        <v>0</v>
      </c>
      <c r="U89" s="174">
        <v>0</v>
      </c>
      <c r="V89" s="176">
        <v>0</v>
      </c>
      <c r="W89" s="340">
        <v>0</v>
      </c>
      <c r="X89" s="84">
        <f t="shared" si="21"/>
        <v>0</v>
      </c>
    </row>
    <row r="90" spans="1:24" ht="24" customHeight="1">
      <c r="A90" s="454"/>
      <c r="B90" s="452"/>
      <c r="C90" s="352" t="s">
        <v>171</v>
      </c>
      <c r="D90" s="173">
        <v>200</v>
      </c>
      <c r="E90" s="174">
        <v>0</v>
      </c>
      <c r="F90" s="174">
        <v>0</v>
      </c>
      <c r="G90" s="174">
        <v>0</v>
      </c>
      <c r="H90" s="174">
        <v>0</v>
      </c>
      <c r="I90" s="174">
        <v>0</v>
      </c>
      <c r="J90" s="185">
        <v>300</v>
      </c>
      <c r="K90" s="174">
        <v>0</v>
      </c>
      <c r="L90" s="174">
        <v>0</v>
      </c>
      <c r="M90" s="174">
        <v>0</v>
      </c>
      <c r="N90" s="174">
        <v>0</v>
      </c>
      <c r="O90" s="176">
        <v>0</v>
      </c>
      <c r="P90" s="84">
        <f t="shared" si="23"/>
        <v>500</v>
      </c>
      <c r="Q90" s="173">
        <v>200</v>
      </c>
      <c r="R90" s="174">
        <v>0</v>
      </c>
      <c r="S90" s="174">
        <v>0</v>
      </c>
      <c r="T90" s="174">
        <v>0</v>
      </c>
      <c r="U90" s="174">
        <v>0</v>
      </c>
      <c r="V90" s="176">
        <v>0</v>
      </c>
      <c r="W90" s="175">
        <v>100</v>
      </c>
      <c r="X90" s="84">
        <f t="shared" si="21"/>
        <v>300</v>
      </c>
    </row>
    <row r="91" spans="1:24" ht="24" customHeight="1">
      <c r="A91" s="454"/>
      <c r="B91" s="452"/>
      <c r="C91" s="352" t="s">
        <v>175</v>
      </c>
      <c r="D91" s="173">
        <v>0</v>
      </c>
      <c r="E91" s="174">
        <v>0</v>
      </c>
      <c r="F91" s="174">
        <v>0</v>
      </c>
      <c r="G91" s="174">
        <v>0</v>
      </c>
      <c r="H91" s="174">
        <v>0</v>
      </c>
      <c r="I91" s="174">
        <v>0</v>
      </c>
      <c r="J91" s="185">
        <v>0</v>
      </c>
      <c r="K91" s="174">
        <v>0</v>
      </c>
      <c r="L91" s="174">
        <v>0</v>
      </c>
      <c r="M91" s="174">
        <v>0</v>
      </c>
      <c r="N91" s="174">
        <v>0</v>
      </c>
      <c r="O91" s="176">
        <v>0</v>
      </c>
      <c r="P91" s="84">
        <f t="shared" si="23"/>
        <v>0</v>
      </c>
      <c r="Q91" s="173">
        <v>0</v>
      </c>
      <c r="R91" s="174">
        <v>0</v>
      </c>
      <c r="S91" s="174">
        <v>0</v>
      </c>
      <c r="T91" s="174">
        <v>0</v>
      </c>
      <c r="U91" s="174">
        <v>0</v>
      </c>
      <c r="V91" s="176">
        <v>0</v>
      </c>
      <c r="W91" s="340">
        <v>0</v>
      </c>
      <c r="X91" s="84">
        <f t="shared" si="21"/>
        <v>0</v>
      </c>
    </row>
    <row r="92" spans="1:24" ht="24" customHeight="1">
      <c r="A92" s="454"/>
      <c r="B92" s="452"/>
      <c r="C92" s="352" t="s">
        <v>170</v>
      </c>
      <c r="D92" s="174">
        <v>0</v>
      </c>
      <c r="E92" s="174">
        <v>0</v>
      </c>
      <c r="F92" s="174">
        <v>0</v>
      </c>
      <c r="G92" s="174">
        <v>0</v>
      </c>
      <c r="H92" s="174">
        <v>0</v>
      </c>
      <c r="I92" s="174">
        <v>0</v>
      </c>
      <c r="J92" s="185">
        <v>0</v>
      </c>
      <c r="K92" s="174">
        <v>0</v>
      </c>
      <c r="L92" s="174">
        <v>0</v>
      </c>
      <c r="M92" s="174">
        <v>0</v>
      </c>
      <c r="N92" s="174">
        <v>0</v>
      </c>
      <c r="O92" s="176">
        <v>0</v>
      </c>
      <c r="P92" s="84">
        <f t="shared" si="23"/>
        <v>0</v>
      </c>
      <c r="Q92" s="173">
        <v>0</v>
      </c>
      <c r="R92" s="174">
        <v>0</v>
      </c>
      <c r="S92" s="174">
        <v>0</v>
      </c>
      <c r="T92" s="174">
        <v>0</v>
      </c>
      <c r="U92" s="174">
        <v>0</v>
      </c>
      <c r="V92" s="176">
        <v>0</v>
      </c>
      <c r="W92" s="340">
        <v>0</v>
      </c>
      <c r="X92" s="84">
        <f t="shared" si="21"/>
        <v>0</v>
      </c>
    </row>
    <row r="93" spans="1:24" ht="24" customHeight="1">
      <c r="A93" s="454"/>
      <c r="B93" s="448" t="s">
        <v>197</v>
      </c>
      <c r="C93" s="449"/>
      <c r="D93" s="173">
        <v>0</v>
      </c>
      <c r="E93" s="174">
        <v>0</v>
      </c>
      <c r="F93" s="174">
        <v>0</v>
      </c>
      <c r="G93" s="174">
        <v>0</v>
      </c>
      <c r="H93" s="174">
        <v>0</v>
      </c>
      <c r="I93" s="174">
        <v>0</v>
      </c>
      <c r="J93" s="185">
        <v>0</v>
      </c>
      <c r="K93" s="174">
        <v>0</v>
      </c>
      <c r="L93" s="174">
        <v>0</v>
      </c>
      <c r="M93" s="174">
        <v>0</v>
      </c>
      <c r="N93" s="174">
        <v>0</v>
      </c>
      <c r="O93" s="176">
        <v>0</v>
      </c>
      <c r="P93" s="84">
        <f t="shared" si="23"/>
        <v>0</v>
      </c>
      <c r="Q93" s="173">
        <v>0</v>
      </c>
      <c r="R93" s="174">
        <v>0</v>
      </c>
      <c r="S93" s="174">
        <v>0</v>
      </c>
      <c r="T93" s="174">
        <v>0</v>
      </c>
      <c r="U93" s="174">
        <v>0</v>
      </c>
      <c r="V93" s="176">
        <v>0</v>
      </c>
      <c r="W93" s="340">
        <v>0</v>
      </c>
      <c r="X93" s="84">
        <f t="shared" si="21"/>
        <v>0</v>
      </c>
    </row>
    <row r="94" spans="1:24" ht="24" customHeight="1">
      <c r="A94" s="455"/>
      <c r="B94" s="444" t="s">
        <v>174</v>
      </c>
      <c r="C94" s="445"/>
      <c r="D94" s="180">
        <v>0</v>
      </c>
      <c r="E94" s="181">
        <v>0</v>
      </c>
      <c r="F94" s="181">
        <v>0</v>
      </c>
      <c r="G94" s="181">
        <v>0</v>
      </c>
      <c r="H94" s="181">
        <v>0</v>
      </c>
      <c r="I94" s="181">
        <v>0</v>
      </c>
      <c r="J94" s="332">
        <v>0</v>
      </c>
      <c r="K94" s="181">
        <v>0</v>
      </c>
      <c r="L94" s="181">
        <v>0</v>
      </c>
      <c r="M94" s="181">
        <v>0</v>
      </c>
      <c r="N94" s="181">
        <v>0</v>
      </c>
      <c r="O94" s="333">
        <v>0</v>
      </c>
      <c r="P94" s="301">
        <f t="shared" si="23"/>
        <v>0</v>
      </c>
      <c r="Q94" s="180">
        <v>0</v>
      </c>
      <c r="R94" s="181">
        <v>0</v>
      </c>
      <c r="S94" s="181">
        <v>0</v>
      </c>
      <c r="T94" s="181">
        <v>0</v>
      </c>
      <c r="U94" s="181">
        <v>0</v>
      </c>
      <c r="V94" s="333">
        <v>0</v>
      </c>
      <c r="W94" s="341"/>
      <c r="X94" s="86">
        <f t="shared" si="21"/>
        <v>0</v>
      </c>
    </row>
    <row r="95" spans="1:24" ht="24" customHeight="1">
      <c r="A95" s="453" t="s">
        <v>207</v>
      </c>
      <c r="B95" s="446" t="s">
        <v>173</v>
      </c>
      <c r="C95" s="447"/>
      <c r="D95" s="182"/>
      <c r="E95" s="183"/>
      <c r="F95" s="183"/>
      <c r="G95" s="183">
        <v>250</v>
      </c>
      <c r="H95" s="183"/>
      <c r="I95" s="183"/>
      <c r="J95" s="331">
        <v>100</v>
      </c>
      <c r="K95" s="172"/>
      <c r="L95" s="172"/>
      <c r="M95" s="172"/>
      <c r="N95" s="172"/>
      <c r="O95" s="299">
        <v>200</v>
      </c>
      <c r="P95" s="87">
        <f t="shared" si="23"/>
        <v>550</v>
      </c>
      <c r="Q95" s="171">
        <v>0</v>
      </c>
      <c r="R95" s="172">
        <v>0</v>
      </c>
      <c r="S95" s="172">
        <v>0</v>
      </c>
      <c r="T95" s="172"/>
      <c r="U95" s="172">
        <v>0</v>
      </c>
      <c r="V95" s="338">
        <v>250</v>
      </c>
      <c r="W95" s="339"/>
      <c r="X95" s="84">
        <f t="shared" si="21"/>
        <v>250</v>
      </c>
    </row>
    <row r="96" spans="1:24" ht="24" customHeight="1">
      <c r="A96" s="454"/>
      <c r="B96" s="448" t="s">
        <v>172</v>
      </c>
      <c r="C96" s="449"/>
      <c r="D96" s="173">
        <v>200</v>
      </c>
      <c r="E96" s="174">
        <v>200</v>
      </c>
      <c r="F96" s="174">
        <v>200</v>
      </c>
      <c r="G96" s="174">
        <v>100</v>
      </c>
      <c r="H96" s="174">
        <v>200</v>
      </c>
      <c r="I96" s="174">
        <v>100</v>
      </c>
      <c r="J96" s="185">
        <v>100</v>
      </c>
      <c r="K96" s="174">
        <v>100</v>
      </c>
      <c r="L96" s="174">
        <v>100</v>
      </c>
      <c r="M96" s="174">
        <v>100</v>
      </c>
      <c r="N96" s="174">
        <v>300</v>
      </c>
      <c r="O96" s="176">
        <v>320</v>
      </c>
      <c r="P96" s="84">
        <f t="shared" si="23"/>
        <v>2020</v>
      </c>
      <c r="Q96" s="173">
        <v>200</v>
      </c>
      <c r="R96" s="174">
        <v>200</v>
      </c>
      <c r="S96" s="174">
        <v>200</v>
      </c>
      <c r="T96" s="174">
        <v>200</v>
      </c>
      <c r="U96" s="174">
        <v>390</v>
      </c>
      <c r="V96" s="174">
        <v>200</v>
      </c>
      <c r="W96" s="340">
        <v>1200</v>
      </c>
      <c r="X96" s="84">
        <f t="shared" si="21"/>
        <v>2590</v>
      </c>
    </row>
    <row r="97" spans="1:24" ht="24" customHeight="1">
      <c r="A97" s="454"/>
      <c r="B97" s="450" t="s">
        <v>198</v>
      </c>
      <c r="C97" s="451"/>
      <c r="D97" s="173">
        <v>0</v>
      </c>
      <c r="E97" s="174">
        <v>0</v>
      </c>
      <c r="F97" s="174">
        <v>0</v>
      </c>
      <c r="G97" s="174"/>
      <c r="H97" s="174">
        <v>0</v>
      </c>
      <c r="I97" s="174">
        <v>0</v>
      </c>
      <c r="J97" s="174">
        <f t="shared" ref="J97:O97" si="29">SUM(J98:J101)</f>
        <v>0</v>
      </c>
      <c r="K97" s="174">
        <f t="shared" si="29"/>
        <v>0</v>
      </c>
      <c r="L97" s="174">
        <f t="shared" si="29"/>
        <v>0</v>
      </c>
      <c r="M97" s="174">
        <f t="shared" si="29"/>
        <v>0</v>
      </c>
      <c r="N97" s="174">
        <f t="shared" si="29"/>
        <v>0</v>
      </c>
      <c r="O97" s="174">
        <f t="shared" si="29"/>
        <v>0</v>
      </c>
      <c r="P97" s="84">
        <f t="shared" si="23"/>
        <v>0</v>
      </c>
      <c r="Q97" s="173">
        <f t="shared" ref="Q97:W97" si="30">SUM(Q98:Q101)</f>
        <v>0</v>
      </c>
      <c r="R97" s="174">
        <f t="shared" si="30"/>
        <v>0</v>
      </c>
      <c r="S97" s="174">
        <f t="shared" si="30"/>
        <v>0</v>
      </c>
      <c r="T97" s="174">
        <f t="shared" si="30"/>
        <v>0</v>
      </c>
      <c r="U97" s="174">
        <f t="shared" si="30"/>
        <v>0</v>
      </c>
      <c r="V97" s="176">
        <f t="shared" si="30"/>
        <v>0</v>
      </c>
      <c r="W97" s="340">
        <f t="shared" si="30"/>
        <v>0</v>
      </c>
      <c r="X97" s="84">
        <f t="shared" si="21"/>
        <v>0</v>
      </c>
    </row>
    <row r="98" spans="1:24" ht="24" customHeight="1">
      <c r="A98" s="454"/>
      <c r="B98" s="452"/>
      <c r="C98" s="352" t="s">
        <v>176</v>
      </c>
      <c r="D98" s="173">
        <v>0</v>
      </c>
      <c r="E98" s="174">
        <v>0</v>
      </c>
      <c r="F98" s="174">
        <v>0</v>
      </c>
      <c r="G98" s="174">
        <v>0</v>
      </c>
      <c r="H98" s="174">
        <v>0</v>
      </c>
      <c r="I98" s="174">
        <v>0</v>
      </c>
      <c r="J98" s="185">
        <v>0</v>
      </c>
      <c r="K98" s="174">
        <v>0</v>
      </c>
      <c r="L98" s="174">
        <v>0</v>
      </c>
      <c r="M98" s="174">
        <v>0</v>
      </c>
      <c r="N98" s="174">
        <v>0</v>
      </c>
      <c r="O98" s="176">
        <v>0</v>
      </c>
      <c r="P98" s="84">
        <f t="shared" si="23"/>
        <v>0</v>
      </c>
      <c r="Q98" s="173">
        <v>0</v>
      </c>
      <c r="R98" s="174">
        <v>0</v>
      </c>
      <c r="S98" s="174">
        <v>0</v>
      </c>
      <c r="T98" s="174">
        <v>0</v>
      </c>
      <c r="U98" s="174">
        <v>0</v>
      </c>
      <c r="V98" s="176">
        <v>0</v>
      </c>
      <c r="W98" s="340">
        <v>0</v>
      </c>
      <c r="X98" s="84">
        <f t="shared" si="21"/>
        <v>0</v>
      </c>
    </row>
    <row r="99" spans="1:24" ht="24" customHeight="1">
      <c r="A99" s="454"/>
      <c r="B99" s="452"/>
      <c r="C99" s="352" t="s">
        <v>171</v>
      </c>
      <c r="D99" s="173">
        <v>0</v>
      </c>
      <c r="E99" s="174">
        <v>0</v>
      </c>
      <c r="F99" s="174">
        <v>0</v>
      </c>
      <c r="G99" s="174">
        <v>0</v>
      </c>
      <c r="H99" s="174">
        <v>0</v>
      </c>
      <c r="I99" s="174">
        <v>0</v>
      </c>
      <c r="J99" s="185">
        <v>0</v>
      </c>
      <c r="K99" s="174">
        <v>0</v>
      </c>
      <c r="L99" s="174">
        <v>0</v>
      </c>
      <c r="M99" s="174">
        <v>0</v>
      </c>
      <c r="N99" s="174">
        <v>0</v>
      </c>
      <c r="O99" s="176">
        <v>0</v>
      </c>
      <c r="P99" s="84">
        <f t="shared" si="23"/>
        <v>0</v>
      </c>
      <c r="Q99" s="173">
        <v>0</v>
      </c>
      <c r="R99" s="174">
        <v>0</v>
      </c>
      <c r="S99" s="174">
        <v>0</v>
      </c>
      <c r="T99" s="174">
        <v>0</v>
      </c>
      <c r="U99" s="174">
        <v>0</v>
      </c>
      <c r="V99" s="176">
        <v>0</v>
      </c>
      <c r="W99" s="175">
        <v>0</v>
      </c>
      <c r="X99" s="84">
        <f t="shared" si="21"/>
        <v>0</v>
      </c>
    </row>
    <row r="100" spans="1:24" ht="24" customHeight="1">
      <c r="A100" s="454"/>
      <c r="B100" s="452"/>
      <c r="C100" s="352" t="s">
        <v>175</v>
      </c>
      <c r="D100" s="173">
        <v>0</v>
      </c>
      <c r="E100" s="174">
        <v>0</v>
      </c>
      <c r="F100" s="174">
        <v>0</v>
      </c>
      <c r="G100" s="174">
        <v>0</v>
      </c>
      <c r="H100" s="174">
        <v>0</v>
      </c>
      <c r="I100" s="174">
        <v>0</v>
      </c>
      <c r="J100" s="185">
        <v>0</v>
      </c>
      <c r="K100" s="174">
        <v>0</v>
      </c>
      <c r="L100" s="174">
        <v>0</v>
      </c>
      <c r="M100" s="174">
        <v>0</v>
      </c>
      <c r="N100" s="174">
        <v>0</v>
      </c>
      <c r="O100" s="176">
        <v>0</v>
      </c>
      <c r="P100" s="84">
        <f t="shared" si="23"/>
        <v>0</v>
      </c>
      <c r="Q100" s="173">
        <v>0</v>
      </c>
      <c r="R100" s="174">
        <v>0</v>
      </c>
      <c r="S100" s="174">
        <v>0</v>
      </c>
      <c r="T100" s="174">
        <v>0</v>
      </c>
      <c r="U100" s="174">
        <v>0</v>
      </c>
      <c r="V100" s="176">
        <v>0</v>
      </c>
      <c r="W100" s="340">
        <v>0</v>
      </c>
      <c r="X100" s="84">
        <f t="shared" si="21"/>
        <v>0</v>
      </c>
    </row>
    <row r="101" spans="1:24" ht="24" customHeight="1">
      <c r="A101" s="454"/>
      <c r="B101" s="452"/>
      <c r="C101" s="352" t="s">
        <v>170</v>
      </c>
      <c r="D101" s="173">
        <v>0</v>
      </c>
      <c r="E101" s="174">
        <v>0</v>
      </c>
      <c r="F101" s="174">
        <v>0</v>
      </c>
      <c r="G101" s="174">
        <v>0</v>
      </c>
      <c r="H101" s="174">
        <v>0</v>
      </c>
      <c r="I101" s="174">
        <v>0</v>
      </c>
      <c r="J101" s="185">
        <v>0</v>
      </c>
      <c r="K101" s="174">
        <v>0</v>
      </c>
      <c r="L101" s="174">
        <v>0</v>
      </c>
      <c r="M101" s="174">
        <v>0</v>
      </c>
      <c r="N101" s="174">
        <v>0</v>
      </c>
      <c r="O101" s="176">
        <v>0</v>
      </c>
      <c r="P101" s="84">
        <f t="shared" si="23"/>
        <v>0</v>
      </c>
      <c r="Q101" s="173">
        <v>0</v>
      </c>
      <c r="R101" s="174">
        <v>0</v>
      </c>
      <c r="S101" s="174">
        <v>0</v>
      </c>
      <c r="T101" s="174">
        <v>0</v>
      </c>
      <c r="U101" s="174">
        <v>0</v>
      </c>
      <c r="V101" s="176">
        <v>0</v>
      </c>
      <c r="W101" s="340">
        <v>0</v>
      </c>
      <c r="X101" s="84">
        <f t="shared" si="21"/>
        <v>0</v>
      </c>
    </row>
    <row r="102" spans="1:24" ht="24" customHeight="1">
      <c r="A102" s="454"/>
      <c r="B102" s="436" t="s">
        <v>252</v>
      </c>
      <c r="C102" s="456"/>
      <c r="D102" s="173">
        <v>0</v>
      </c>
      <c r="E102" s="272"/>
      <c r="F102" s="297">
        <v>781</v>
      </c>
      <c r="G102" s="174">
        <v>0</v>
      </c>
      <c r="H102" s="174">
        <v>0</v>
      </c>
      <c r="I102" s="174">
        <v>0</v>
      </c>
      <c r="J102" s="185">
        <v>0</v>
      </c>
      <c r="K102" s="174">
        <v>0</v>
      </c>
      <c r="L102" s="174">
        <v>0</v>
      </c>
      <c r="M102" s="174">
        <v>0</v>
      </c>
      <c r="N102" s="174">
        <v>0</v>
      </c>
      <c r="O102" s="176">
        <v>0</v>
      </c>
      <c r="P102" s="84">
        <f t="shared" si="23"/>
        <v>781</v>
      </c>
      <c r="Q102" s="173">
        <v>0</v>
      </c>
      <c r="R102" s="174">
        <v>0</v>
      </c>
      <c r="S102" s="174"/>
      <c r="T102" s="174">
        <v>0</v>
      </c>
      <c r="U102" s="174">
        <v>0</v>
      </c>
      <c r="V102" s="176">
        <v>0</v>
      </c>
      <c r="W102" s="340">
        <v>0</v>
      </c>
      <c r="X102" s="84">
        <f t="shared" si="21"/>
        <v>0</v>
      </c>
    </row>
    <row r="103" spans="1:24" ht="24" customHeight="1">
      <c r="A103" s="455"/>
      <c r="B103" s="444" t="s">
        <v>174</v>
      </c>
      <c r="C103" s="445"/>
      <c r="D103" s="180">
        <v>0</v>
      </c>
      <c r="E103" s="181">
        <v>0</v>
      </c>
      <c r="F103" s="181">
        <v>0</v>
      </c>
      <c r="G103" s="181"/>
      <c r="H103" s="181">
        <v>0</v>
      </c>
      <c r="I103" s="181">
        <v>0</v>
      </c>
      <c r="J103" s="332">
        <v>0</v>
      </c>
      <c r="K103" s="181">
        <v>0</v>
      </c>
      <c r="L103" s="181">
        <v>0</v>
      </c>
      <c r="M103" s="181">
        <v>0</v>
      </c>
      <c r="N103" s="181">
        <v>0</v>
      </c>
      <c r="O103" s="333">
        <v>0</v>
      </c>
      <c r="P103" s="301">
        <f t="shared" si="23"/>
        <v>0</v>
      </c>
      <c r="Q103" s="180">
        <v>0</v>
      </c>
      <c r="R103" s="181">
        <v>0</v>
      </c>
      <c r="S103" s="181">
        <v>0</v>
      </c>
      <c r="T103" s="181">
        <v>0</v>
      </c>
      <c r="U103" s="181">
        <v>0</v>
      </c>
      <c r="V103" s="333">
        <v>0</v>
      </c>
      <c r="W103" s="341">
        <v>3100</v>
      </c>
      <c r="X103" s="84">
        <f t="shared" si="21"/>
        <v>3100</v>
      </c>
    </row>
    <row r="104" spans="1:24" ht="24" customHeight="1">
      <c r="A104" s="453" t="s">
        <v>208</v>
      </c>
      <c r="B104" s="446" t="s">
        <v>173</v>
      </c>
      <c r="C104" s="447"/>
      <c r="D104" s="182"/>
      <c r="E104" s="183">
        <v>200</v>
      </c>
      <c r="F104" s="183">
        <v>200</v>
      </c>
      <c r="G104" s="183">
        <v>200</v>
      </c>
      <c r="H104" s="183"/>
      <c r="I104" s="183"/>
      <c r="J104" s="331">
        <v>100</v>
      </c>
      <c r="K104" s="172"/>
      <c r="L104" s="172"/>
      <c r="M104" s="172"/>
      <c r="N104" s="172"/>
      <c r="O104" s="299"/>
      <c r="P104" s="87">
        <f t="shared" si="23"/>
        <v>700</v>
      </c>
      <c r="Q104" s="171"/>
      <c r="R104" s="172"/>
      <c r="S104" s="172">
        <v>200</v>
      </c>
      <c r="T104" s="172">
        <v>200</v>
      </c>
      <c r="U104" s="172">
        <v>200</v>
      </c>
      <c r="V104" s="338">
        <v>200</v>
      </c>
      <c r="W104" s="339">
        <v>100</v>
      </c>
      <c r="X104" s="87">
        <f t="shared" si="21"/>
        <v>900</v>
      </c>
    </row>
    <row r="105" spans="1:24" ht="24" customHeight="1">
      <c r="A105" s="454"/>
      <c r="B105" s="448" t="s">
        <v>172</v>
      </c>
      <c r="C105" s="449"/>
      <c r="D105" s="173"/>
      <c r="E105" s="174">
        <v>0</v>
      </c>
      <c r="F105" s="174">
        <v>200</v>
      </c>
      <c r="G105" s="174">
        <v>150</v>
      </c>
      <c r="H105" s="174">
        <v>200</v>
      </c>
      <c r="I105" s="174">
        <v>100</v>
      </c>
      <c r="J105" s="185"/>
      <c r="K105" s="174"/>
      <c r="L105" s="174"/>
      <c r="M105" s="174"/>
      <c r="N105" s="174"/>
      <c r="O105" s="176"/>
      <c r="P105" s="84">
        <f t="shared" si="23"/>
        <v>650</v>
      </c>
      <c r="Q105" s="173">
        <v>200</v>
      </c>
      <c r="R105" s="174">
        <v>150</v>
      </c>
      <c r="S105" s="174"/>
      <c r="T105" s="174"/>
      <c r="U105" s="174">
        <v>200</v>
      </c>
      <c r="V105" s="174"/>
      <c r="W105" s="340"/>
      <c r="X105" s="84">
        <f t="shared" si="21"/>
        <v>550</v>
      </c>
    </row>
    <row r="106" spans="1:24" ht="24" customHeight="1">
      <c r="A106" s="454"/>
      <c r="B106" s="450" t="s">
        <v>198</v>
      </c>
      <c r="C106" s="451"/>
      <c r="D106" s="173">
        <f>SUM(D107:D110)</f>
        <v>0</v>
      </c>
      <c r="E106" s="174">
        <f t="shared" ref="E106:O106" si="31">SUM(E107:E110)</f>
        <v>0</v>
      </c>
      <c r="F106" s="174">
        <f t="shared" si="31"/>
        <v>0</v>
      </c>
      <c r="G106" s="174">
        <f t="shared" si="31"/>
        <v>200</v>
      </c>
      <c r="H106" s="174">
        <f t="shared" si="31"/>
        <v>0</v>
      </c>
      <c r="I106" s="174">
        <f t="shared" si="31"/>
        <v>0</v>
      </c>
      <c r="J106" s="174">
        <f t="shared" si="31"/>
        <v>0</v>
      </c>
      <c r="K106" s="174">
        <f t="shared" si="31"/>
        <v>0</v>
      </c>
      <c r="L106" s="174">
        <f t="shared" si="31"/>
        <v>0</v>
      </c>
      <c r="M106" s="174">
        <f t="shared" si="31"/>
        <v>0</v>
      </c>
      <c r="N106" s="174">
        <f t="shared" si="31"/>
        <v>0</v>
      </c>
      <c r="O106" s="174">
        <f t="shared" si="31"/>
        <v>0</v>
      </c>
      <c r="P106" s="84">
        <f t="shared" si="23"/>
        <v>200</v>
      </c>
      <c r="Q106" s="173">
        <f t="shared" ref="Q106:W106" si="32">SUM(Q107:Q110)</f>
        <v>0</v>
      </c>
      <c r="R106" s="174">
        <f t="shared" si="32"/>
        <v>0</v>
      </c>
      <c r="S106" s="174">
        <f t="shared" si="32"/>
        <v>0</v>
      </c>
      <c r="T106" s="174">
        <f t="shared" si="32"/>
        <v>200</v>
      </c>
      <c r="U106" s="174">
        <f t="shared" si="32"/>
        <v>0</v>
      </c>
      <c r="V106" s="176">
        <f t="shared" si="32"/>
        <v>0</v>
      </c>
      <c r="W106" s="340">
        <f t="shared" si="32"/>
        <v>0</v>
      </c>
      <c r="X106" s="84">
        <f>SUM(Q106:W106)</f>
        <v>200</v>
      </c>
    </row>
    <row r="107" spans="1:24" ht="24" customHeight="1">
      <c r="A107" s="454"/>
      <c r="B107" s="452"/>
      <c r="C107" s="352" t="s">
        <v>176</v>
      </c>
      <c r="D107" s="173">
        <v>0</v>
      </c>
      <c r="E107" s="174">
        <v>0</v>
      </c>
      <c r="F107" s="174">
        <v>0</v>
      </c>
      <c r="G107" s="174">
        <v>0</v>
      </c>
      <c r="H107" s="174">
        <v>0</v>
      </c>
      <c r="I107" s="174">
        <v>0</v>
      </c>
      <c r="J107" s="185">
        <v>0</v>
      </c>
      <c r="K107" s="174">
        <v>0</v>
      </c>
      <c r="L107" s="174">
        <v>0</v>
      </c>
      <c r="M107" s="174">
        <v>0</v>
      </c>
      <c r="N107" s="174">
        <v>0</v>
      </c>
      <c r="O107" s="176">
        <v>0</v>
      </c>
      <c r="P107" s="84">
        <f t="shared" si="23"/>
        <v>0</v>
      </c>
      <c r="Q107" s="173">
        <v>0</v>
      </c>
      <c r="R107" s="174">
        <v>0</v>
      </c>
      <c r="S107" s="174">
        <v>0</v>
      </c>
      <c r="T107" s="174">
        <v>0</v>
      </c>
      <c r="U107" s="174">
        <v>0</v>
      </c>
      <c r="V107" s="176">
        <v>0</v>
      </c>
      <c r="W107" s="340">
        <v>0</v>
      </c>
      <c r="X107" s="84">
        <f t="shared" si="21"/>
        <v>0</v>
      </c>
    </row>
    <row r="108" spans="1:24" ht="24" customHeight="1">
      <c r="A108" s="454"/>
      <c r="B108" s="452"/>
      <c r="C108" s="352" t="s">
        <v>171</v>
      </c>
      <c r="D108" s="173">
        <v>0</v>
      </c>
      <c r="E108" s="174">
        <v>0</v>
      </c>
      <c r="F108" s="174">
        <v>0</v>
      </c>
      <c r="G108" s="174">
        <v>200</v>
      </c>
      <c r="H108" s="174"/>
      <c r="I108" s="272">
        <v>0</v>
      </c>
      <c r="J108" s="185">
        <v>0</v>
      </c>
      <c r="K108" s="174">
        <v>0</v>
      </c>
      <c r="L108" s="174">
        <v>0</v>
      </c>
      <c r="M108" s="174">
        <v>0</v>
      </c>
      <c r="N108" s="174">
        <v>0</v>
      </c>
      <c r="O108" s="176">
        <v>0</v>
      </c>
      <c r="P108" s="84">
        <f t="shared" si="23"/>
        <v>200</v>
      </c>
      <c r="Q108" s="173">
        <v>0</v>
      </c>
      <c r="R108" s="174">
        <v>0</v>
      </c>
      <c r="S108" s="174">
        <v>0</v>
      </c>
      <c r="T108" s="174">
        <v>200</v>
      </c>
      <c r="U108" s="174">
        <v>0</v>
      </c>
      <c r="V108" s="176">
        <v>0</v>
      </c>
      <c r="W108" s="175">
        <v>0</v>
      </c>
      <c r="X108" s="84">
        <f t="shared" si="21"/>
        <v>200</v>
      </c>
    </row>
    <row r="109" spans="1:24" ht="24" customHeight="1">
      <c r="A109" s="454"/>
      <c r="B109" s="452"/>
      <c r="C109" s="352" t="s">
        <v>175</v>
      </c>
      <c r="D109" s="173">
        <v>0</v>
      </c>
      <c r="E109" s="174">
        <v>0</v>
      </c>
      <c r="F109" s="174">
        <v>0</v>
      </c>
      <c r="G109" s="174">
        <v>0</v>
      </c>
      <c r="H109" s="174">
        <v>0</v>
      </c>
      <c r="I109" s="174">
        <v>0</v>
      </c>
      <c r="J109" s="185">
        <v>0</v>
      </c>
      <c r="K109" s="174">
        <v>0</v>
      </c>
      <c r="L109" s="174">
        <v>0</v>
      </c>
      <c r="M109" s="174">
        <v>0</v>
      </c>
      <c r="N109" s="174">
        <v>0</v>
      </c>
      <c r="O109" s="176">
        <v>0</v>
      </c>
      <c r="P109" s="84">
        <f t="shared" si="23"/>
        <v>0</v>
      </c>
      <c r="Q109" s="173">
        <v>0</v>
      </c>
      <c r="R109" s="174">
        <v>0</v>
      </c>
      <c r="S109" s="174">
        <v>0</v>
      </c>
      <c r="T109" s="174">
        <v>0</v>
      </c>
      <c r="U109" s="174">
        <v>0</v>
      </c>
      <c r="V109" s="176">
        <v>0</v>
      </c>
      <c r="W109" s="340">
        <v>0</v>
      </c>
      <c r="X109" s="84">
        <f t="shared" si="21"/>
        <v>0</v>
      </c>
    </row>
    <row r="110" spans="1:24" ht="24" customHeight="1">
      <c r="A110" s="454"/>
      <c r="B110" s="452"/>
      <c r="C110" s="352" t="s">
        <v>170</v>
      </c>
      <c r="D110" s="173">
        <v>0</v>
      </c>
      <c r="E110" s="174">
        <v>0</v>
      </c>
      <c r="F110" s="174">
        <v>0</v>
      </c>
      <c r="G110" s="174">
        <v>0</v>
      </c>
      <c r="H110" s="174">
        <v>0</v>
      </c>
      <c r="I110" s="174">
        <v>0</v>
      </c>
      <c r="J110" s="185">
        <v>0</v>
      </c>
      <c r="K110" s="174">
        <v>0</v>
      </c>
      <c r="L110" s="174">
        <v>0</v>
      </c>
      <c r="M110" s="174">
        <v>0</v>
      </c>
      <c r="N110" s="174">
        <v>0</v>
      </c>
      <c r="O110" s="176">
        <v>0</v>
      </c>
      <c r="P110" s="84">
        <f t="shared" si="23"/>
        <v>0</v>
      </c>
      <c r="Q110" s="173">
        <v>0</v>
      </c>
      <c r="R110" s="174">
        <v>0</v>
      </c>
      <c r="S110" s="174">
        <v>0</v>
      </c>
      <c r="T110" s="174">
        <v>0</v>
      </c>
      <c r="U110" s="174">
        <v>0</v>
      </c>
      <c r="V110" s="176">
        <v>0</v>
      </c>
      <c r="W110" s="340">
        <v>0</v>
      </c>
      <c r="X110" s="84">
        <f t="shared" si="21"/>
        <v>0</v>
      </c>
    </row>
    <row r="111" spans="1:24" ht="24" customHeight="1">
      <c r="A111" s="454"/>
      <c r="B111" s="448" t="s">
        <v>197</v>
      </c>
      <c r="C111" s="449"/>
      <c r="D111" s="173">
        <v>0</v>
      </c>
      <c r="E111" s="174">
        <v>0</v>
      </c>
      <c r="F111" s="174">
        <v>0</v>
      </c>
      <c r="G111" s="174">
        <v>0</v>
      </c>
      <c r="H111" s="174">
        <v>0</v>
      </c>
      <c r="I111" s="174">
        <v>0</v>
      </c>
      <c r="J111" s="185">
        <v>0</v>
      </c>
      <c r="K111" s="174">
        <v>0</v>
      </c>
      <c r="L111" s="174">
        <v>0</v>
      </c>
      <c r="M111" s="174">
        <v>0</v>
      </c>
      <c r="N111" s="174">
        <v>0</v>
      </c>
      <c r="O111" s="176">
        <v>0</v>
      </c>
      <c r="P111" s="84">
        <f t="shared" si="23"/>
        <v>0</v>
      </c>
      <c r="Q111" s="173">
        <v>0</v>
      </c>
      <c r="R111" s="174">
        <v>0</v>
      </c>
      <c r="S111" s="174">
        <v>0</v>
      </c>
      <c r="T111" s="174">
        <v>0</v>
      </c>
      <c r="U111" s="174">
        <v>0</v>
      </c>
      <c r="V111" s="176">
        <v>0</v>
      </c>
      <c r="W111" s="340">
        <v>0</v>
      </c>
      <c r="X111" s="84">
        <f t="shared" si="21"/>
        <v>0</v>
      </c>
    </row>
    <row r="112" spans="1:24" ht="24" customHeight="1">
      <c r="A112" s="455"/>
      <c r="B112" s="444" t="s">
        <v>174</v>
      </c>
      <c r="C112" s="445"/>
      <c r="D112" s="180">
        <v>0</v>
      </c>
      <c r="E112" s="181">
        <v>0</v>
      </c>
      <c r="F112" s="181">
        <v>0</v>
      </c>
      <c r="G112" s="181">
        <v>0</v>
      </c>
      <c r="H112" s="181">
        <v>0</v>
      </c>
      <c r="I112" s="181">
        <v>0</v>
      </c>
      <c r="J112" s="332">
        <v>0</v>
      </c>
      <c r="K112" s="181">
        <v>0</v>
      </c>
      <c r="L112" s="181">
        <v>0</v>
      </c>
      <c r="M112" s="181">
        <v>0</v>
      </c>
      <c r="N112" s="181">
        <v>0</v>
      </c>
      <c r="O112" s="333">
        <v>0</v>
      </c>
      <c r="P112" s="301">
        <f t="shared" si="23"/>
        <v>0</v>
      </c>
      <c r="Q112" s="180">
        <v>0</v>
      </c>
      <c r="R112" s="181">
        <v>0</v>
      </c>
      <c r="S112" s="181">
        <v>0</v>
      </c>
      <c r="T112" s="181">
        <v>0</v>
      </c>
      <c r="U112" s="181">
        <v>0</v>
      </c>
      <c r="V112" s="333">
        <v>0</v>
      </c>
      <c r="W112" s="341">
        <v>50</v>
      </c>
      <c r="X112" s="86">
        <f t="shared" si="21"/>
        <v>50</v>
      </c>
    </row>
    <row r="113" spans="1:24" ht="24" customHeight="1">
      <c r="A113" s="453" t="s">
        <v>209</v>
      </c>
      <c r="B113" s="446" t="s">
        <v>173</v>
      </c>
      <c r="C113" s="447"/>
      <c r="D113" s="182">
        <v>0</v>
      </c>
      <c r="E113" s="183">
        <v>0</v>
      </c>
      <c r="F113" s="183">
        <v>0</v>
      </c>
      <c r="G113" s="183">
        <v>0</v>
      </c>
      <c r="H113" s="183">
        <v>0</v>
      </c>
      <c r="I113" s="183">
        <v>0</v>
      </c>
      <c r="J113" s="331"/>
      <c r="K113" s="172"/>
      <c r="L113" s="172"/>
      <c r="M113" s="172"/>
      <c r="N113" s="172"/>
      <c r="O113" s="299"/>
      <c r="P113" s="87">
        <f t="shared" si="23"/>
        <v>0</v>
      </c>
      <c r="Q113" s="171">
        <v>0</v>
      </c>
      <c r="R113" s="172">
        <v>0</v>
      </c>
      <c r="S113" s="172">
        <v>0</v>
      </c>
      <c r="T113" s="172">
        <v>0</v>
      </c>
      <c r="U113" s="172">
        <v>0</v>
      </c>
      <c r="V113" s="338">
        <v>0</v>
      </c>
      <c r="W113" s="339"/>
      <c r="X113" s="87">
        <f t="shared" si="21"/>
        <v>0</v>
      </c>
    </row>
    <row r="114" spans="1:24" ht="24" customHeight="1">
      <c r="A114" s="454"/>
      <c r="B114" s="448" t="s">
        <v>172</v>
      </c>
      <c r="C114" s="449"/>
      <c r="D114" s="173">
        <v>0</v>
      </c>
      <c r="E114" s="174">
        <v>0</v>
      </c>
      <c r="F114" s="174">
        <v>0</v>
      </c>
      <c r="G114" s="174">
        <v>0</v>
      </c>
      <c r="H114" s="174">
        <v>180</v>
      </c>
      <c r="I114" s="174">
        <v>0</v>
      </c>
      <c r="J114" s="185"/>
      <c r="K114" s="174">
        <v>200</v>
      </c>
      <c r="L114" s="174"/>
      <c r="M114" s="174"/>
      <c r="N114" s="174"/>
      <c r="O114" s="176">
        <v>200</v>
      </c>
      <c r="P114" s="84">
        <f t="shared" si="23"/>
        <v>580</v>
      </c>
      <c r="Q114" s="173">
        <v>0</v>
      </c>
      <c r="R114" s="174">
        <v>0</v>
      </c>
      <c r="S114" s="174">
        <v>0</v>
      </c>
      <c r="T114" s="174">
        <v>0</v>
      </c>
      <c r="U114" s="174">
        <v>200</v>
      </c>
      <c r="V114" s="174">
        <v>0</v>
      </c>
      <c r="W114" s="340">
        <v>400</v>
      </c>
      <c r="X114" s="84">
        <f t="shared" si="21"/>
        <v>600</v>
      </c>
    </row>
    <row r="115" spans="1:24" ht="24" customHeight="1">
      <c r="A115" s="454"/>
      <c r="B115" s="450" t="s">
        <v>198</v>
      </c>
      <c r="C115" s="451"/>
      <c r="D115" s="173">
        <v>0</v>
      </c>
      <c r="E115" s="174">
        <v>0</v>
      </c>
      <c r="F115" s="174">
        <v>0</v>
      </c>
      <c r="G115" s="174">
        <v>0</v>
      </c>
      <c r="H115" s="174"/>
      <c r="I115" s="174"/>
      <c r="J115" s="174">
        <f t="shared" ref="J115:O115" si="33">SUM(J116:J119)</f>
        <v>0</v>
      </c>
      <c r="K115" s="174">
        <f t="shared" si="33"/>
        <v>0</v>
      </c>
      <c r="L115" s="174">
        <f t="shared" si="33"/>
        <v>0</v>
      </c>
      <c r="M115" s="174">
        <f t="shared" si="33"/>
        <v>0</v>
      </c>
      <c r="N115" s="174">
        <f t="shared" si="33"/>
        <v>0</v>
      </c>
      <c r="O115" s="174">
        <f t="shared" si="33"/>
        <v>0</v>
      </c>
      <c r="P115" s="84">
        <f t="shared" si="23"/>
        <v>0</v>
      </c>
      <c r="Q115" s="173">
        <f t="shared" ref="Q115:W115" si="34">SUM(Q116:Q119)</f>
        <v>0</v>
      </c>
      <c r="R115" s="174">
        <f t="shared" si="34"/>
        <v>0</v>
      </c>
      <c r="S115" s="174">
        <f t="shared" si="34"/>
        <v>0</v>
      </c>
      <c r="T115" s="174">
        <f t="shared" si="34"/>
        <v>0</v>
      </c>
      <c r="U115" s="174">
        <f t="shared" si="34"/>
        <v>0</v>
      </c>
      <c r="V115" s="176">
        <f t="shared" si="34"/>
        <v>0</v>
      </c>
      <c r="W115" s="340">
        <f t="shared" si="34"/>
        <v>0</v>
      </c>
      <c r="X115" s="84">
        <f t="shared" si="21"/>
        <v>0</v>
      </c>
    </row>
    <row r="116" spans="1:24" ht="24" customHeight="1">
      <c r="A116" s="454"/>
      <c r="B116" s="452"/>
      <c r="C116" s="352" t="s">
        <v>176</v>
      </c>
      <c r="D116" s="173">
        <v>0</v>
      </c>
      <c r="E116" s="174">
        <v>0</v>
      </c>
      <c r="F116" s="174">
        <v>0</v>
      </c>
      <c r="G116" s="174">
        <v>0</v>
      </c>
      <c r="H116" s="174">
        <v>0</v>
      </c>
      <c r="I116" s="174">
        <v>0</v>
      </c>
      <c r="J116" s="185">
        <v>0</v>
      </c>
      <c r="K116" s="174">
        <v>0</v>
      </c>
      <c r="L116" s="174">
        <v>0</v>
      </c>
      <c r="M116" s="174">
        <v>0</v>
      </c>
      <c r="N116" s="174">
        <v>0</v>
      </c>
      <c r="O116" s="176">
        <v>0</v>
      </c>
      <c r="P116" s="84">
        <f t="shared" si="23"/>
        <v>0</v>
      </c>
      <c r="Q116" s="173">
        <v>0</v>
      </c>
      <c r="R116" s="174">
        <v>0</v>
      </c>
      <c r="S116" s="174">
        <v>0</v>
      </c>
      <c r="T116" s="174">
        <v>0</v>
      </c>
      <c r="U116" s="174">
        <v>0</v>
      </c>
      <c r="V116" s="176">
        <v>0</v>
      </c>
      <c r="W116" s="340">
        <v>0</v>
      </c>
      <c r="X116" s="84">
        <f t="shared" si="21"/>
        <v>0</v>
      </c>
    </row>
    <row r="117" spans="1:24" ht="24" customHeight="1">
      <c r="A117" s="454"/>
      <c r="B117" s="452"/>
      <c r="C117" s="352" t="s">
        <v>171</v>
      </c>
      <c r="D117" s="173">
        <v>0</v>
      </c>
      <c r="E117" s="174">
        <v>0</v>
      </c>
      <c r="F117" s="174">
        <v>0</v>
      </c>
      <c r="G117" s="174">
        <v>0</v>
      </c>
      <c r="H117" s="174"/>
      <c r="I117" s="174"/>
      <c r="J117" s="185">
        <v>0</v>
      </c>
      <c r="K117" s="174">
        <v>0</v>
      </c>
      <c r="L117" s="174">
        <v>0</v>
      </c>
      <c r="M117" s="174">
        <v>0</v>
      </c>
      <c r="N117" s="174">
        <v>0</v>
      </c>
      <c r="O117" s="176">
        <v>0</v>
      </c>
      <c r="P117" s="84">
        <f t="shared" si="23"/>
        <v>0</v>
      </c>
      <c r="Q117" s="173">
        <v>0</v>
      </c>
      <c r="R117" s="174">
        <v>0</v>
      </c>
      <c r="S117" s="174">
        <v>0</v>
      </c>
      <c r="T117" s="174">
        <v>0</v>
      </c>
      <c r="U117" s="174">
        <v>0</v>
      </c>
      <c r="V117" s="176">
        <v>0</v>
      </c>
      <c r="W117" s="175">
        <v>0</v>
      </c>
      <c r="X117" s="84">
        <f t="shared" si="21"/>
        <v>0</v>
      </c>
    </row>
    <row r="118" spans="1:24" ht="24" customHeight="1">
      <c r="A118" s="454"/>
      <c r="B118" s="452"/>
      <c r="C118" s="352" t="s">
        <v>175</v>
      </c>
      <c r="D118" s="173">
        <v>0</v>
      </c>
      <c r="E118" s="174">
        <v>0</v>
      </c>
      <c r="F118" s="174">
        <v>0</v>
      </c>
      <c r="G118" s="174">
        <v>0</v>
      </c>
      <c r="H118" s="174">
        <v>0</v>
      </c>
      <c r="I118" s="174">
        <v>0</v>
      </c>
      <c r="J118" s="185">
        <v>0</v>
      </c>
      <c r="K118" s="174">
        <v>0</v>
      </c>
      <c r="L118" s="174">
        <v>0</v>
      </c>
      <c r="M118" s="174">
        <v>0</v>
      </c>
      <c r="N118" s="174">
        <v>0</v>
      </c>
      <c r="O118" s="176">
        <v>0</v>
      </c>
      <c r="P118" s="84">
        <f t="shared" si="23"/>
        <v>0</v>
      </c>
      <c r="Q118" s="173">
        <v>0</v>
      </c>
      <c r="R118" s="174">
        <v>0</v>
      </c>
      <c r="S118" s="174">
        <v>0</v>
      </c>
      <c r="T118" s="174">
        <v>0</v>
      </c>
      <c r="U118" s="174">
        <v>0</v>
      </c>
      <c r="V118" s="176">
        <v>0</v>
      </c>
      <c r="W118" s="340">
        <v>0</v>
      </c>
      <c r="X118" s="84">
        <f t="shared" si="21"/>
        <v>0</v>
      </c>
    </row>
    <row r="119" spans="1:24" ht="24" customHeight="1">
      <c r="A119" s="454"/>
      <c r="B119" s="452"/>
      <c r="C119" s="352" t="s">
        <v>170</v>
      </c>
      <c r="D119" s="173">
        <v>0</v>
      </c>
      <c r="E119" s="174">
        <v>0</v>
      </c>
      <c r="F119" s="174">
        <v>0</v>
      </c>
      <c r="G119" s="174">
        <v>0</v>
      </c>
      <c r="H119" s="174">
        <v>0</v>
      </c>
      <c r="I119" s="174">
        <v>0</v>
      </c>
      <c r="J119" s="185">
        <v>0</v>
      </c>
      <c r="K119" s="174">
        <v>0</v>
      </c>
      <c r="L119" s="174">
        <v>0</v>
      </c>
      <c r="M119" s="174">
        <v>0</v>
      </c>
      <c r="N119" s="174">
        <v>0</v>
      </c>
      <c r="O119" s="176">
        <v>0</v>
      </c>
      <c r="P119" s="84">
        <f t="shared" si="23"/>
        <v>0</v>
      </c>
      <c r="Q119" s="173">
        <v>0</v>
      </c>
      <c r="R119" s="174">
        <v>0</v>
      </c>
      <c r="S119" s="174">
        <v>0</v>
      </c>
      <c r="T119" s="174">
        <v>0</v>
      </c>
      <c r="U119" s="174">
        <v>0</v>
      </c>
      <c r="V119" s="176">
        <v>0</v>
      </c>
      <c r="W119" s="340">
        <v>0</v>
      </c>
      <c r="X119" s="84">
        <f t="shared" si="21"/>
        <v>0</v>
      </c>
    </row>
    <row r="120" spans="1:24" ht="24" customHeight="1">
      <c r="A120" s="454"/>
      <c r="B120" s="448" t="s">
        <v>197</v>
      </c>
      <c r="C120" s="449"/>
      <c r="D120" s="173">
        <v>0</v>
      </c>
      <c r="E120" s="174">
        <v>0</v>
      </c>
      <c r="F120" s="174">
        <v>0</v>
      </c>
      <c r="G120" s="174">
        <v>0</v>
      </c>
      <c r="H120" s="174">
        <v>0</v>
      </c>
      <c r="I120" s="174">
        <v>0</v>
      </c>
      <c r="J120" s="185">
        <v>0</v>
      </c>
      <c r="K120" s="174">
        <v>0</v>
      </c>
      <c r="L120" s="174">
        <v>0</v>
      </c>
      <c r="M120" s="174">
        <v>0</v>
      </c>
      <c r="N120" s="174">
        <v>0</v>
      </c>
      <c r="O120" s="176">
        <v>0</v>
      </c>
      <c r="P120" s="84">
        <f t="shared" si="23"/>
        <v>0</v>
      </c>
      <c r="Q120" s="173">
        <v>0</v>
      </c>
      <c r="R120" s="174">
        <v>0</v>
      </c>
      <c r="S120" s="174">
        <v>0</v>
      </c>
      <c r="T120" s="174">
        <v>0</v>
      </c>
      <c r="U120" s="174">
        <v>0</v>
      </c>
      <c r="V120" s="176">
        <v>0</v>
      </c>
      <c r="W120" s="340">
        <v>0</v>
      </c>
      <c r="X120" s="84">
        <f t="shared" si="21"/>
        <v>0</v>
      </c>
    </row>
    <row r="121" spans="1:24" ht="24" customHeight="1">
      <c r="A121" s="455"/>
      <c r="B121" s="444" t="s">
        <v>174</v>
      </c>
      <c r="C121" s="445"/>
      <c r="D121" s="180">
        <v>0</v>
      </c>
      <c r="E121" s="181">
        <v>0</v>
      </c>
      <c r="F121" s="181">
        <v>0</v>
      </c>
      <c r="G121" s="181">
        <v>0</v>
      </c>
      <c r="H121" s="181">
        <v>0</v>
      </c>
      <c r="I121" s="181">
        <v>0</v>
      </c>
      <c r="J121" s="332">
        <v>0</v>
      </c>
      <c r="K121" s="181">
        <v>0</v>
      </c>
      <c r="L121" s="181">
        <v>0</v>
      </c>
      <c r="M121" s="181">
        <v>0</v>
      </c>
      <c r="N121" s="181">
        <v>0</v>
      </c>
      <c r="O121" s="333">
        <v>0</v>
      </c>
      <c r="P121" s="301">
        <f t="shared" si="23"/>
        <v>0</v>
      </c>
      <c r="Q121" s="180">
        <v>0</v>
      </c>
      <c r="R121" s="181">
        <v>0</v>
      </c>
      <c r="S121" s="181">
        <v>0</v>
      </c>
      <c r="T121" s="181">
        <v>0</v>
      </c>
      <c r="U121" s="181">
        <v>0</v>
      </c>
      <c r="V121" s="333">
        <v>0</v>
      </c>
      <c r="W121" s="341">
        <v>0</v>
      </c>
      <c r="X121" s="86">
        <f t="shared" si="21"/>
        <v>0</v>
      </c>
    </row>
    <row r="122" spans="1:24" ht="24" customHeight="1">
      <c r="A122" s="453" t="s">
        <v>259</v>
      </c>
      <c r="B122" s="446" t="s">
        <v>173</v>
      </c>
      <c r="C122" s="447"/>
      <c r="D122" s="182">
        <v>0</v>
      </c>
      <c r="E122" s="183">
        <v>0</v>
      </c>
      <c r="F122" s="183">
        <v>0</v>
      </c>
      <c r="G122" s="183">
        <v>0</v>
      </c>
      <c r="H122" s="183">
        <v>0</v>
      </c>
      <c r="I122" s="183">
        <v>0</v>
      </c>
      <c r="J122" s="331"/>
      <c r="K122" s="172"/>
      <c r="L122" s="172"/>
      <c r="M122" s="172"/>
      <c r="N122" s="172"/>
      <c r="O122" s="299"/>
      <c r="P122" s="87">
        <f t="shared" si="23"/>
        <v>0</v>
      </c>
      <c r="Q122" s="171"/>
      <c r="R122" s="172"/>
      <c r="S122" s="172"/>
      <c r="T122" s="172"/>
      <c r="U122" s="172"/>
      <c r="V122" s="338"/>
      <c r="W122" s="339"/>
      <c r="X122" s="87">
        <f t="shared" si="21"/>
        <v>0</v>
      </c>
    </row>
    <row r="123" spans="1:24" ht="24" customHeight="1">
      <c r="A123" s="454"/>
      <c r="B123" s="448" t="s">
        <v>172</v>
      </c>
      <c r="C123" s="449"/>
      <c r="D123" s="173">
        <v>0</v>
      </c>
      <c r="E123" s="174">
        <v>0</v>
      </c>
      <c r="F123" s="174">
        <v>0</v>
      </c>
      <c r="G123" s="174">
        <v>0</v>
      </c>
      <c r="H123" s="174">
        <v>0</v>
      </c>
      <c r="I123" s="174">
        <v>0</v>
      </c>
      <c r="J123" s="185"/>
      <c r="K123" s="174">
        <v>100</v>
      </c>
      <c r="L123" s="174"/>
      <c r="M123" s="174"/>
      <c r="N123" s="174"/>
      <c r="O123" s="176"/>
      <c r="P123" s="84">
        <f t="shared" si="23"/>
        <v>100</v>
      </c>
      <c r="Q123" s="173"/>
      <c r="R123" s="174"/>
      <c r="S123" s="174"/>
      <c r="T123" s="174"/>
      <c r="U123" s="174"/>
      <c r="V123" s="174"/>
      <c r="W123" s="340">
        <v>100</v>
      </c>
      <c r="X123" s="84">
        <f t="shared" si="21"/>
        <v>100</v>
      </c>
    </row>
    <row r="124" spans="1:24" ht="24" customHeight="1">
      <c r="A124" s="454"/>
      <c r="B124" s="450" t="s">
        <v>198</v>
      </c>
      <c r="C124" s="451"/>
      <c r="D124" s="173">
        <v>0</v>
      </c>
      <c r="E124" s="174">
        <v>0</v>
      </c>
      <c r="F124" s="174">
        <v>0</v>
      </c>
      <c r="G124" s="174">
        <v>0</v>
      </c>
      <c r="H124" s="174">
        <v>0</v>
      </c>
      <c r="I124" s="174">
        <v>0</v>
      </c>
      <c r="J124" s="174">
        <f t="shared" ref="J124:O124" si="35">SUM(J125:J128)</f>
        <v>0</v>
      </c>
      <c r="K124" s="174">
        <f t="shared" si="35"/>
        <v>0</v>
      </c>
      <c r="L124" s="174">
        <f t="shared" si="35"/>
        <v>0</v>
      </c>
      <c r="M124" s="174">
        <f t="shared" si="35"/>
        <v>0</v>
      </c>
      <c r="N124" s="174">
        <f t="shared" si="35"/>
        <v>0</v>
      </c>
      <c r="O124" s="174">
        <f t="shared" si="35"/>
        <v>0</v>
      </c>
      <c r="P124" s="84">
        <f t="shared" si="23"/>
        <v>0</v>
      </c>
      <c r="Q124" s="173">
        <f t="shared" ref="Q124:W124" si="36">SUM(Q125:Q128)</f>
        <v>0</v>
      </c>
      <c r="R124" s="174">
        <f t="shared" si="36"/>
        <v>0</v>
      </c>
      <c r="S124" s="174">
        <f t="shared" si="36"/>
        <v>0</v>
      </c>
      <c r="T124" s="174">
        <f t="shared" si="36"/>
        <v>0</v>
      </c>
      <c r="U124" s="174">
        <f t="shared" si="36"/>
        <v>0</v>
      </c>
      <c r="V124" s="176">
        <f t="shared" si="36"/>
        <v>0</v>
      </c>
      <c r="W124" s="340">
        <f t="shared" si="36"/>
        <v>0</v>
      </c>
      <c r="X124" s="84">
        <f t="shared" si="21"/>
        <v>0</v>
      </c>
    </row>
    <row r="125" spans="1:24" ht="24" customHeight="1">
      <c r="A125" s="454"/>
      <c r="B125" s="452"/>
      <c r="C125" s="352" t="s">
        <v>176</v>
      </c>
      <c r="D125" s="173">
        <v>0</v>
      </c>
      <c r="E125" s="174">
        <v>0</v>
      </c>
      <c r="F125" s="174">
        <v>0</v>
      </c>
      <c r="G125" s="174">
        <v>0</v>
      </c>
      <c r="H125" s="174">
        <v>0</v>
      </c>
      <c r="I125" s="174">
        <v>0</v>
      </c>
      <c r="J125" s="185">
        <v>0</v>
      </c>
      <c r="K125" s="174">
        <v>0</v>
      </c>
      <c r="L125" s="174">
        <v>0</v>
      </c>
      <c r="M125" s="174">
        <v>0</v>
      </c>
      <c r="N125" s="174">
        <v>0</v>
      </c>
      <c r="O125" s="176">
        <v>0</v>
      </c>
      <c r="P125" s="84">
        <f t="shared" si="23"/>
        <v>0</v>
      </c>
      <c r="Q125" s="173">
        <v>0</v>
      </c>
      <c r="R125" s="174">
        <v>0</v>
      </c>
      <c r="S125" s="174">
        <v>0</v>
      </c>
      <c r="T125" s="174">
        <v>0</v>
      </c>
      <c r="U125" s="174">
        <v>0</v>
      </c>
      <c r="V125" s="176">
        <v>0</v>
      </c>
      <c r="W125" s="340">
        <v>0</v>
      </c>
      <c r="X125" s="84">
        <f t="shared" si="21"/>
        <v>0</v>
      </c>
    </row>
    <row r="126" spans="1:24" ht="24" customHeight="1">
      <c r="A126" s="454"/>
      <c r="B126" s="452"/>
      <c r="C126" s="352" t="s">
        <v>171</v>
      </c>
      <c r="D126" s="173">
        <v>0</v>
      </c>
      <c r="E126" s="174">
        <v>0</v>
      </c>
      <c r="F126" s="174">
        <v>0</v>
      </c>
      <c r="G126" s="174">
        <v>0</v>
      </c>
      <c r="H126" s="174">
        <v>0</v>
      </c>
      <c r="I126" s="174">
        <v>0</v>
      </c>
      <c r="J126" s="185">
        <v>0</v>
      </c>
      <c r="K126" s="174">
        <v>0</v>
      </c>
      <c r="L126" s="174">
        <v>0</v>
      </c>
      <c r="M126" s="174">
        <v>0</v>
      </c>
      <c r="N126" s="174">
        <v>0</v>
      </c>
      <c r="O126" s="176">
        <v>0</v>
      </c>
      <c r="P126" s="84">
        <f t="shared" si="23"/>
        <v>0</v>
      </c>
      <c r="Q126" s="173">
        <v>0</v>
      </c>
      <c r="R126" s="174">
        <v>0</v>
      </c>
      <c r="S126" s="174">
        <v>0</v>
      </c>
      <c r="T126" s="174">
        <v>0</v>
      </c>
      <c r="U126" s="174">
        <v>0</v>
      </c>
      <c r="V126" s="176">
        <v>0</v>
      </c>
      <c r="W126" s="175">
        <v>0</v>
      </c>
      <c r="X126" s="84">
        <f t="shared" si="21"/>
        <v>0</v>
      </c>
    </row>
    <row r="127" spans="1:24" ht="24" customHeight="1">
      <c r="A127" s="454"/>
      <c r="B127" s="452"/>
      <c r="C127" s="352" t="s">
        <v>175</v>
      </c>
      <c r="D127" s="173">
        <v>0</v>
      </c>
      <c r="E127" s="174">
        <v>0</v>
      </c>
      <c r="F127" s="174">
        <v>0</v>
      </c>
      <c r="G127" s="174">
        <v>0</v>
      </c>
      <c r="H127" s="174">
        <v>0</v>
      </c>
      <c r="I127" s="174">
        <v>0</v>
      </c>
      <c r="J127" s="185">
        <v>0</v>
      </c>
      <c r="K127" s="174">
        <v>0</v>
      </c>
      <c r="L127" s="174">
        <v>0</v>
      </c>
      <c r="M127" s="174">
        <v>0</v>
      </c>
      <c r="N127" s="174">
        <v>0</v>
      </c>
      <c r="O127" s="176">
        <v>0</v>
      </c>
      <c r="P127" s="84">
        <f t="shared" si="23"/>
        <v>0</v>
      </c>
      <c r="Q127" s="173">
        <v>0</v>
      </c>
      <c r="R127" s="174">
        <v>0</v>
      </c>
      <c r="S127" s="174">
        <v>0</v>
      </c>
      <c r="T127" s="174">
        <v>0</v>
      </c>
      <c r="U127" s="174">
        <v>0</v>
      </c>
      <c r="V127" s="176">
        <v>0</v>
      </c>
      <c r="W127" s="340">
        <v>0</v>
      </c>
      <c r="X127" s="84">
        <f t="shared" si="21"/>
        <v>0</v>
      </c>
    </row>
    <row r="128" spans="1:24" ht="24" customHeight="1">
      <c r="A128" s="454"/>
      <c r="B128" s="452"/>
      <c r="C128" s="352" t="s">
        <v>170</v>
      </c>
      <c r="D128" s="173">
        <v>0</v>
      </c>
      <c r="E128" s="174">
        <v>0</v>
      </c>
      <c r="F128" s="174">
        <v>0</v>
      </c>
      <c r="G128" s="174">
        <v>0</v>
      </c>
      <c r="H128" s="174">
        <v>0</v>
      </c>
      <c r="I128" s="174">
        <v>0</v>
      </c>
      <c r="J128" s="185">
        <v>0</v>
      </c>
      <c r="K128" s="174">
        <v>0</v>
      </c>
      <c r="L128" s="174">
        <v>0</v>
      </c>
      <c r="M128" s="174">
        <v>0</v>
      </c>
      <c r="N128" s="174">
        <v>0</v>
      </c>
      <c r="O128" s="176">
        <v>0</v>
      </c>
      <c r="P128" s="84">
        <f t="shared" si="23"/>
        <v>0</v>
      </c>
      <c r="Q128" s="173">
        <v>0</v>
      </c>
      <c r="R128" s="174">
        <v>0</v>
      </c>
      <c r="S128" s="174">
        <v>0</v>
      </c>
      <c r="T128" s="174">
        <v>0</v>
      </c>
      <c r="U128" s="174">
        <v>0</v>
      </c>
      <c r="V128" s="176">
        <v>0</v>
      </c>
      <c r="W128" s="340">
        <v>0</v>
      </c>
      <c r="X128" s="84">
        <f t="shared" si="21"/>
        <v>0</v>
      </c>
    </row>
    <row r="129" spans="1:24" ht="24" customHeight="1">
      <c r="A129" s="454"/>
      <c r="B129" s="448" t="s">
        <v>197</v>
      </c>
      <c r="C129" s="449"/>
      <c r="D129" s="173">
        <v>0</v>
      </c>
      <c r="E129" s="174">
        <v>0</v>
      </c>
      <c r="F129" s="174">
        <v>0</v>
      </c>
      <c r="G129" s="174">
        <v>0</v>
      </c>
      <c r="H129" s="174">
        <v>0</v>
      </c>
      <c r="I129" s="174">
        <v>0</v>
      </c>
      <c r="J129" s="185">
        <v>0</v>
      </c>
      <c r="K129" s="174">
        <v>0</v>
      </c>
      <c r="L129" s="174">
        <v>0</v>
      </c>
      <c r="M129" s="174">
        <v>0</v>
      </c>
      <c r="N129" s="174">
        <v>0</v>
      </c>
      <c r="O129" s="176">
        <v>0</v>
      </c>
      <c r="P129" s="84">
        <f t="shared" si="23"/>
        <v>0</v>
      </c>
      <c r="Q129" s="173">
        <v>0</v>
      </c>
      <c r="R129" s="174">
        <v>0</v>
      </c>
      <c r="S129" s="174">
        <v>0</v>
      </c>
      <c r="T129" s="174">
        <v>0</v>
      </c>
      <c r="U129" s="174">
        <v>0</v>
      </c>
      <c r="V129" s="176">
        <v>0</v>
      </c>
      <c r="W129" s="340">
        <v>0</v>
      </c>
      <c r="X129" s="84">
        <f t="shared" si="21"/>
        <v>0</v>
      </c>
    </row>
    <row r="130" spans="1:24" ht="24" customHeight="1">
      <c r="A130" s="455"/>
      <c r="B130" s="444" t="s">
        <v>174</v>
      </c>
      <c r="C130" s="445"/>
      <c r="D130" s="180">
        <v>0</v>
      </c>
      <c r="E130" s="181">
        <v>0</v>
      </c>
      <c r="F130" s="181">
        <v>0</v>
      </c>
      <c r="G130" s="181">
        <v>0</v>
      </c>
      <c r="H130" s="181">
        <v>0</v>
      </c>
      <c r="I130" s="181">
        <v>0</v>
      </c>
      <c r="J130" s="332">
        <v>0</v>
      </c>
      <c r="K130" s="181">
        <v>0</v>
      </c>
      <c r="L130" s="181">
        <v>0</v>
      </c>
      <c r="M130" s="181">
        <v>0</v>
      </c>
      <c r="N130" s="181">
        <v>0</v>
      </c>
      <c r="O130" s="333">
        <v>0</v>
      </c>
      <c r="P130" s="301">
        <f t="shared" si="23"/>
        <v>0</v>
      </c>
      <c r="Q130" s="180">
        <v>0</v>
      </c>
      <c r="R130" s="181">
        <v>0</v>
      </c>
      <c r="S130" s="181">
        <v>0</v>
      </c>
      <c r="T130" s="181">
        <v>0</v>
      </c>
      <c r="U130" s="181">
        <v>0</v>
      </c>
      <c r="V130" s="333">
        <v>0</v>
      </c>
      <c r="W130" s="341">
        <v>0</v>
      </c>
      <c r="X130" s="86">
        <f t="shared" si="21"/>
        <v>0</v>
      </c>
    </row>
    <row r="131" spans="1:24" ht="24" customHeight="1">
      <c r="A131" s="453" t="s">
        <v>303</v>
      </c>
      <c r="B131" s="446" t="s">
        <v>173</v>
      </c>
      <c r="C131" s="447"/>
      <c r="D131" s="182">
        <v>0</v>
      </c>
      <c r="E131" s="183">
        <v>0</v>
      </c>
      <c r="F131" s="183">
        <v>0</v>
      </c>
      <c r="G131" s="183">
        <v>0</v>
      </c>
      <c r="H131" s="183">
        <v>0</v>
      </c>
      <c r="I131" s="183">
        <v>0</v>
      </c>
      <c r="J131" s="331">
        <v>100</v>
      </c>
      <c r="K131" s="172"/>
      <c r="L131" s="172"/>
      <c r="M131" s="172"/>
      <c r="N131" s="172">
        <v>50</v>
      </c>
      <c r="O131" s="299"/>
      <c r="P131" s="87">
        <f t="shared" si="23"/>
        <v>150</v>
      </c>
      <c r="Q131" s="171"/>
      <c r="R131" s="172"/>
      <c r="S131" s="172"/>
      <c r="T131" s="172"/>
      <c r="U131" s="172"/>
      <c r="V131" s="338"/>
      <c r="W131" s="339">
        <v>100</v>
      </c>
      <c r="X131" s="87">
        <f t="shared" si="21"/>
        <v>100</v>
      </c>
    </row>
    <row r="132" spans="1:24" ht="24" customHeight="1">
      <c r="A132" s="454"/>
      <c r="B132" s="448" t="s">
        <v>172</v>
      </c>
      <c r="C132" s="449"/>
      <c r="D132" s="173"/>
      <c r="E132" s="174"/>
      <c r="F132" s="174"/>
      <c r="G132" s="174"/>
      <c r="H132" s="174"/>
      <c r="I132" s="174"/>
      <c r="J132" s="185"/>
      <c r="K132" s="174">
        <v>0</v>
      </c>
      <c r="L132" s="174">
        <v>0</v>
      </c>
      <c r="M132" s="174">
        <v>0</v>
      </c>
      <c r="N132" s="174">
        <v>0</v>
      </c>
      <c r="O132" s="176">
        <v>0</v>
      </c>
      <c r="P132" s="84">
        <f t="shared" si="23"/>
        <v>0</v>
      </c>
      <c r="Q132" s="173"/>
      <c r="R132" s="174"/>
      <c r="S132" s="174"/>
      <c r="T132" s="174"/>
      <c r="U132" s="174"/>
      <c r="V132" s="174"/>
      <c r="W132" s="340"/>
      <c r="X132" s="84">
        <f t="shared" si="21"/>
        <v>0</v>
      </c>
    </row>
    <row r="133" spans="1:24" ht="24" customHeight="1">
      <c r="A133" s="454"/>
      <c r="B133" s="450" t="s">
        <v>198</v>
      </c>
      <c r="C133" s="451"/>
      <c r="D133" s="173">
        <v>0</v>
      </c>
      <c r="E133" s="174">
        <v>0</v>
      </c>
      <c r="F133" s="174">
        <v>0</v>
      </c>
      <c r="G133" s="174">
        <v>0</v>
      </c>
      <c r="H133" s="174">
        <v>0</v>
      </c>
      <c r="I133" s="174">
        <v>0</v>
      </c>
      <c r="J133" s="174">
        <f t="shared" ref="J133:O133" si="37">SUM(J134:J137)</f>
        <v>0</v>
      </c>
      <c r="K133" s="174">
        <f t="shared" si="37"/>
        <v>0</v>
      </c>
      <c r="L133" s="174">
        <f t="shared" si="37"/>
        <v>0</v>
      </c>
      <c r="M133" s="174">
        <f t="shared" si="37"/>
        <v>0</v>
      </c>
      <c r="N133" s="174">
        <f t="shared" si="37"/>
        <v>0</v>
      </c>
      <c r="O133" s="174">
        <f t="shared" si="37"/>
        <v>0</v>
      </c>
      <c r="P133" s="84">
        <f t="shared" si="23"/>
        <v>0</v>
      </c>
      <c r="Q133" s="173">
        <f t="shared" ref="Q133:W133" si="38">SUM(Q134:Q137)</f>
        <v>0</v>
      </c>
      <c r="R133" s="174">
        <f t="shared" si="38"/>
        <v>0</v>
      </c>
      <c r="S133" s="174">
        <f t="shared" si="38"/>
        <v>0</v>
      </c>
      <c r="T133" s="174">
        <f t="shared" si="38"/>
        <v>0</v>
      </c>
      <c r="U133" s="174">
        <f t="shared" si="38"/>
        <v>0</v>
      </c>
      <c r="V133" s="176">
        <f t="shared" si="38"/>
        <v>0</v>
      </c>
      <c r="W133" s="340">
        <f t="shared" si="38"/>
        <v>0</v>
      </c>
      <c r="X133" s="84">
        <f t="shared" ref="X133:X197" si="39">SUM(Q133:W133)</f>
        <v>0</v>
      </c>
    </row>
    <row r="134" spans="1:24" ht="24" customHeight="1">
      <c r="A134" s="454"/>
      <c r="B134" s="452"/>
      <c r="C134" s="352" t="s">
        <v>176</v>
      </c>
      <c r="D134" s="173">
        <v>0</v>
      </c>
      <c r="E134" s="174">
        <v>0</v>
      </c>
      <c r="F134" s="174">
        <v>0</v>
      </c>
      <c r="G134" s="174">
        <v>0</v>
      </c>
      <c r="H134" s="174">
        <v>0</v>
      </c>
      <c r="I134" s="174">
        <v>0</v>
      </c>
      <c r="J134" s="185">
        <v>0</v>
      </c>
      <c r="K134" s="174">
        <v>0</v>
      </c>
      <c r="L134" s="174">
        <v>0</v>
      </c>
      <c r="M134" s="174">
        <v>0</v>
      </c>
      <c r="N134" s="174">
        <v>0</v>
      </c>
      <c r="O134" s="176">
        <v>0</v>
      </c>
      <c r="P134" s="84">
        <f t="shared" ref="P134:P198" si="40">SUM(D134:O134)</f>
        <v>0</v>
      </c>
      <c r="Q134" s="173">
        <v>0</v>
      </c>
      <c r="R134" s="174">
        <v>0</v>
      </c>
      <c r="S134" s="174">
        <v>0</v>
      </c>
      <c r="T134" s="174">
        <v>0</v>
      </c>
      <c r="U134" s="174">
        <v>0</v>
      </c>
      <c r="V134" s="176">
        <v>0</v>
      </c>
      <c r="W134" s="340">
        <v>0</v>
      </c>
      <c r="X134" s="84">
        <f t="shared" si="39"/>
        <v>0</v>
      </c>
    </row>
    <row r="135" spans="1:24" ht="24" customHeight="1">
      <c r="A135" s="454"/>
      <c r="B135" s="452"/>
      <c r="C135" s="352" t="s">
        <v>171</v>
      </c>
      <c r="D135" s="173">
        <v>0</v>
      </c>
      <c r="E135" s="174">
        <v>0</v>
      </c>
      <c r="F135" s="174">
        <v>0</v>
      </c>
      <c r="G135" s="174">
        <v>0</v>
      </c>
      <c r="H135" s="174">
        <v>0</v>
      </c>
      <c r="I135" s="174">
        <v>0</v>
      </c>
      <c r="J135" s="185">
        <v>0</v>
      </c>
      <c r="K135" s="174">
        <v>0</v>
      </c>
      <c r="L135" s="174">
        <v>0</v>
      </c>
      <c r="M135" s="174">
        <v>0</v>
      </c>
      <c r="N135" s="174">
        <v>0</v>
      </c>
      <c r="O135" s="176">
        <v>0</v>
      </c>
      <c r="P135" s="84">
        <f t="shared" si="40"/>
        <v>0</v>
      </c>
      <c r="Q135" s="173">
        <v>0</v>
      </c>
      <c r="R135" s="174">
        <v>0</v>
      </c>
      <c r="S135" s="174">
        <v>0</v>
      </c>
      <c r="T135" s="174">
        <v>0</v>
      </c>
      <c r="U135" s="174">
        <v>0</v>
      </c>
      <c r="V135" s="176">
        <v>0</v>
      </c>
      <c r="W135" s="175">
        <v>0</v>
      </c>
      <c r="X135" s="84">
        <f t="shared" si="39"/>
        <v>0</v>
      </c>
    </row>
    <row r="136" spans="1:24" ht="24" customHeight="1">
      <c r="A136" s="454"/>
      <c r="B136" s="452"/>
      <c r="C136" s="352" t="s">
        <v>175</v>
      </c>
      <c r="D136" s="173">
        <v>0</v>
      </c>
      <c r="E136" s="174">
        <v>0</v>
      </c>
      <c r="F136" s="174">
        <v>0</v>
      </c>
      <c r="G136" s="174">
        <v>0</v>
      </c>
      <c r="H136" s="174">
        <v>0</v>
      </c>
      <c r="I136" s="174">
        <v>0</v>
      </c>
      <c r="J136" s="185">
        <v>0</v>
      </c>
      <c r="K136" s="174">
        <v>0</v>
      </c>
      <c r="L136" s="174">
        <v>0</v>
      </c>
      <c r="M136" s="174">
        <v>0</v>
      </c>
      <c r="N136" s="174">
        <v>0</v>
      </c>
      <c r="O136" s="176">
        <v>0</v>
      </c>
      <c r="P136" s="84">
        <f t="shared" si="40"/>
        <v>0</v>
      </c>
      <c r="Q136" s="173">
        <v>0</v>
      </c>
      <c r="R136" s="174">
        <v>0</v>
      </c>
      <c r="S136" s="174">
        <v>0</v>
      </c>
      <c r="T136" s="174">
        <v>0</v>
      </c>
      <c r="U136" s="174">
        <v>0</v>
      </c>
      <c r="V136" s="176">
        <v>0</v>
      </c>
      <c r="W136" s="340">
        <v>0</v>
      </c>
      <c r="X136" s="84">
        <f t="shared" si="39"/>
        <v>0</v>
      </c>
    </row>
    <row r="137" spans="1:24" ht="24" customHeight="1">
      <c r="A137" s="454"/>
      <c r="B137" s="452"/>
      <c r="C137" s="352" t="s">
        <v>170</v>
      </c>
      <c r="D137" s="173">
        <v>0</v>
      </c>
      <c r="E137" s="174">
        <v>0</v>
      </c>
      <c r="F137" s="174">
        <v>0</v>
      </c>
      <c r="G137" s="174">
        <v>0</v>
      </c>
      <c r="H137" s="174">
        <v>0</v>
      </c>
      <c r="I137" s="174">
        <v>0</v>
      </c>
      <c r="J137" s="185">
        <v>0</v>
      </c>
      <c r="K137" s="174">
        <v>0</v>
      </c>
      <c r="L137" s="174">
        <v>0</v>
      </c>
      <c r="M137" s="174">
        <v>0</v>
      </c>
      <c r="N137" s="174">
        <v>0</v>
      </c>
      <c r="O137" s="176">
        <v>0</v>
      </c>
      <c r="P137" s="84">
        <f t="shared" si="40"/>
        <v>0</v>
      </c>
      <c r="Q137" s="173">
        <v>0</v>
      </c>
      <c r="R137" s="174">
        <v>0</v>
      </c>
      <c r="S137" s="174">
        <v>0</v>
      </c>
      <c r="T137" s="174">
        <v>0</v>
      </c>
      <c r="U137" s="174">
        <v>0</v>
      </c>
      <c r="V137" s="176">
        <v>0</v>
      </c>
      <c r="W137" s="340">
        <v>0</v>
      </c>
      <c r="X137" s="84">
        <f t="shared" si="39"/>
        <v>0</v>
      </c>
    </row>
    <row r="138" spans="1:24" ht="24" customHeight="1">
      <c r="A138" s="454"/>
      <c r="B138" s="448" t="s">
        <v>197</v>
      </c>
      <c r="C138" s="449"/>
      <c r="D138" s="173">
        <v>0</v>
      </c>
      <c r="E138" s="174">
        <v>0</v>
      </c>
      <c r="F138" s="174">
        <v>0</v>
      </c>
      <c r="G138" s="174">
        <v>0</v>
      </c>
      <c r="H138" s="174">
        <v>0</v>
      </c>
      <c r="I138" s="174">
        <v>0</v>
      </c>
      <c r="J138" s="185">
        <v>0</v>
      </c>
      <c r="K138" s="174">
        <v>0</v>
      </c>
      <c r="L138" s="174">
        <v>0</v>
      </c>
      <c r="M138" s="174">
        <v>0</v>
      </c>
      <c r="N138" s="174">
        <v>0</v>
      </c>
      <c r="O138" s="176">
        <v>0</v>
      </c>
      <c r="P138" s="84">
        <f t="shared" si="40"/>
        <v>0</v>
      </c>
      <c r="Q138" s="173">
        <v>0</v>
      </c>
      <c r="R138" s="174">
        <v>0</v>
      </c>
      <c r="S138" s="174">
        <v>0</v>
      </c>
      <c r="T138" s="174">
        <v>0</v>
      </c>
      <c r="U138" s="174">
        <v>0</v>
      </c>
      <c r="V138" s="176">
        <v>0</v>
      </c>
      <c r="W138" s="340">
        <v>0</v>
      </c>
      <c r="X138" s="84">
        <f t="shared" si="39"/>
        <v>0</v>
      </c>
    </row>
    <row r="139" spans="1:24" ht="24" customHeight="1">
      <c r="A139" s="455"/>
      <c r="B139" s="444" t="s">
        <v>174</v>
      </c>
      <c r="C139" s="445"/>
      <c r="D139" s="180">
        <v>0</v>
      </c>
      <c r="E139" s="181">
        <v>0</v>
      </c>
      <c r="F139" s="181">
        <v>0</v>
      </c>
      <c r="G139" s="181">
        <v>0</v>
      </c>
      <c r="H139" s="181">
        <v>0</v>
      </c>
      <c r="I139" s="181">
        <v>0</v>
      </c>
      <c r="J139" s="332">
        <v>0</v>
      </c>
      <c r="K139" s="181">
        <v>0</v>
      </c>
      <c r="L139" s="181">
        <v>0</v>
      </c>
      <c r="M139" s="181">
        <v>0</v>
      </c>
      <c r="N139" s="181">
        <v>0</v>
      </c>
      <c r="O139" s="333">
        <v>0</v>
      </c>
      <c r="P139" s="301">
        <f t="shared" si="40"/>
        <v>0</v>
      </c>
      <c r="Q139" s="180">
        <v>0</v>
      </c>
      <c r="R139" s="181">
        <v>0</v>
      </c>
      <c r="S139" s="181">
        <v>0</v>
      </c>
      <c r="T139" s="181">
        <v>0</v>
      </c>
      <c r="U139" s="181">
        <v>0</v>
      </c>
      <c r="V139" s="333">
        <v>0</v>
      </c>
      <c r="W139" s="341">
        <v>0</v>
      </c>
      <c r="X139" s="86">
        <f t="shared" si="39"/>
        <v>0</v>
      </c>
    </row>
    <row r="140" spans="1:24" ht="24" customHeight="1">
      <c r="A140" s="453" t="s">
        <v>210</v>
      </c>
      <c r="B140" s="446" t="s">
        <v>173</v>
      </c>
      <c r="C140" s="447"/>
      <c r="D140" s="182">
        <v>0</v>
      </c>
      <c r="E140" s="183">
        <v>0</v>
      </c>
      <c r="F140" s="183">
        <v>0</v>
      </c>
      <c r="G140" s="183">
        <v>100</v>
      </c>
      <c r="H140" s="183">
        <v>0</v>
      </c>
      <c r="I140" s="183">
        <v>0</v>
      </c>
      <c r="J140" s="331">
        <v>0</v>
      </c>
      <c r="K140" s="172">
        <v>0</v>
      </c>
      <c r="L140" s="172">
        <v>0</v>
      </c>
      <c r="M140" s="172">
        <v>0</v>
      </c>
      <c r="N140" s="172">
        <v>0</v>
      </c>
      <c r="O140" s="299">
        <v>0</v>
      </c>
      <c r="P140" s="87">
        <f t="shared" si="40"/>
        <v>100</v>
      </c>
      <c r="Q140" s="171">
        <v>0</v>
      </c>
      <c r="R140" s="172">
        <v>0</v>
      </c>
      <c r="S140" s="172">
        <v>0</v>
      </c>
      <c r="T140" s="172">
        <v>50</v>
      </c>
      <c r="U140" s="172">
        <v>0</v>
      </c>
      <c r="V140" s="338">
        <v>0</v>
      </c>
      <c r="W140" s="339">
        <v>50</v>
      </c>
      <c r="X140" s="87">
        <f t="shared" si="39"/>
        <v>100</v>
      </c>
    </row>
    <row r="141" spans="1:24" ht="24" customHeight="1">
      <c r="A141" s="454"/>
      <c r="B141" s="448" t="s">
        <v>172</v>
      </c>
      <c r="C141" s="449"/>
      <c r="D141" s="173">
        <v>0</v>
      </c>
      <c r="E141" s="174">
        <v>0</v>
      </c>
      <c r="F141" s="174">
        <v>0</v>
      </c>
      <c r="G141" s="174">
        <v>100</v>
      </c>
      <c r="H141" s="174">
        <v>0</v>
      </c>
      <c r="I141" s="174">
        <v>100</v>
      </c>
      <c r="J141" s="185">
        <v>76</v>
      </c>
      <c r="K141" s="174">
        <v>0</v>
      </c>
      <c r="L141" s="174">
        <v>0</v>
      </c>
      <c r="M141" s="174">
        <v>0</v>
      </c>
      <c r="N141" s="174">
        <v>24</v>
      </c>
      <c r="O141" s="176">
        <v>0</v>
      </c>
      <c r="P141" s="84">
        <f t="shared" si="40"/>
        <v>300</v>
      </c>
      <c r="Q141" s="173">
        <v>0</v>
      </c>
      <c r="R141" s="174">
        <v>0</v>
      </c>
      <c r="S141" s="174">
        <v>0</v>
      </c>
      <c r="T141" s="174">
        <v>150</v>
      </c>
      <c r="U141" s="174">
        <v>0</v>
      </c>
      <c r="V141" s="174">
        <v>100</v>
      </c>
      <c r="W141" s="340"/>
      <c r="X141" s="84">
        <f t="shared" si="39"/>
        <v>250</v>
      </c>
    </row>
    <row r="142" spans="1:24" ht="24" customHeight="1">
      <c r="A142" s="454"/>
      <c r="B142" s="450" t="s">
        <v>198</v>
      </c>
      <c r="C142" s="451"/>
      <c r="D142" s="173">
        <f>SUM(D143:D146)</f>
        <v>0</v>
      </c>
      <c r="E142" s="174">
        <f t="shared" ref="E142:O142" si="41">SUM(E143:E146)</f>
        <v>0</v>
      </c>
      <c r="F142" s="174">
        <f t="shared" si="41"/>
        <v>0</v>
      </c>
      <c r="G142" s="174">
        <f t="shared" si="41"/>
        <v>100</v>
      </c>
      <c r="H142" s="174">
        <f t="shared" si="41"/>
        <v>0</v>
      </c>
      <c r="I142" s="174">
        <f t="shared" si="41"/>
        <v>0</v>
      </c>
      <c r="J142" s="174">
        <f t="shared" si="41"/>
        <v>0</v>
      </c>
      <c r="K142" s="174">
        <f t="shared" si="41"/>
        <v>0</v>
      </c>
      <c r="L142" s="174">
        <f t="shared" si="41"/>
        <v>0</v>
      </c>
      <c r="M142" s="174">
        <f t="shared" si="41"/>
        <v>0</v>
      </c>
      <c r="N142" s="174">
        <f t="shared" si="41"/>
        <v>0</v>
      </c>
      <c r="O142" s="174">
        <f t="shared" si="41"/>
        <v>0</v>
      </c>
      <c r="P142" s="84">
        <f t="shared" si="40"/>
        <v>100</v>
      </c>
      <c r="Q142" s="173">
        <f t="shared" ref="Q142:W142" si="42">SUM(Q143:Q146)</f>
        <v>0</v>
      </c>
      <c r="R142" s="174">
        <f t="shared" si="42"/>
        <v>0</v>
      </c>
      <c r="S142" s="174">
        <f t="shared" si="42"/>
        <v>0</v>
      </c>
      <c r="T142" s="174">
        <f t="shared" si="42"/>
        <v>50</v>
      </c>
      <c r="U142" s="174">
        <f t="shared" si="42"/>
        <v>0</v>
      </c>
      <c r="V142" s="176">
        <f t="shared" si="42"/>
        <v>0</v>
      </c>
      <c r="W142" s="340">
        <f t="shared" si="42"/>
        <v>0</v>
      </c>
      <c r="X142" s="84">
        <f t="shared" si="39"/>
        <v>50</v>
      </c>
    </row>
    <row r="143" spans="1:24" ht="24" customHeight="1">
      <c r="A143" s="454"/>
      <c r="B143" s="452"/>
      <c r="C143" s="352" t="s">
        <v>176</v>
      </c>
      <c r="D143" s="173">
        <v>0</v>
      </c>
      <c r="E143" s="174">
        <v>0</v>
      </c>
      <c r="F143" s="174">
        <v>0</v>
      </c>
      <c r="G143" s="174">
        <v>0</v>
      </c>
      <c r="H143" s="174">
        <v>0</v>
      </c>
      <c r="I143" s="174">
        <v>0</v>
      </c>
      <c r="J143" s="185">
        <v>0</v>
      </c>
      <c r="K143" s="174">
        <v>0</v>
      </c>
      <c r="L143" s="174">
        <v>0</v>
      </c>
      <c r="M143" s="174">
        <v>0</v>
      </c>
      <c r="N143" s="174">
        <v>0</v>
      </c>
      <c r="O143" s="176">
        <v>0</v>
      </c>
      <c r="P143" s="84">
        <f t="shared" si="40"/>
        <v>0</v>
      </c>
      <c r="Q143" s="173">
        <v>0</v>
      </c>
      <c r="R143" s="174">
        <v>0</v>
      </c>
      <c r="S143" s="174">
        <v>0</v>
      </c>
      <c r="T143" s="174">
        <v>0</v>
      </c>
      <c r="U143" s="174">
        <v>0</v>
      </c>
      <c r="V143" s="176">
        <v>0</v>
      </c>
      <c r="W143" s="340">
        <v>0</v>
      </c>
      <c r="X143" s="84">
        <f t="shared" si="39"/>
        <v>0</v>
      </c>
    </row>
    <row r="144" spans="1:24" ht="24" customHeight="1">
      <c r="A144" s="454"/>
      <c r="B144" s="452"/>
      <c r="C144" s="352" t="s">
        <v>171</v>
      </c>
      <c r="D144" s="173">
        <v>0</v>
      </c>
      <c r="E144" s="174">
        <v>0</v>
      </c>
      <c r="F144" s="174">
        <v>0</v>
      </c>
      <c r="G144" s="174">
        <v>100</v>
      </c>
      <c r="H144" s="174">
        <v>0</v>
      </c>
      <c r="I144" s="174">
        <v>0</v>
      </c>
      <c r="J144" s="185">
        <v>0</v>
      </c>
      <c r="K144" s="174">
        <v>0</v>
      </c>
      <c r="L144" s="174">
        <v>0</v>
      </c>
      <c r="M144" s="174">
        <v>0</v>
      </c>
      <c r="N144" s="174">
        <v>0</v>
      </c>
      <c r="O144" s="176">
        <v>0</v>
      </c>
      <c r="P144" s="84">
        <f t="shared" si="40"/>
        <v>100</v>
      </c>
      <c r="Q144" s="173">
        <v>0</v>
      </c>
      <c r="R144" s="174">
        <v>0</v>
      </c>
      <c r="S144" s="174">
        <v>0</v>
      </c>
      <c r="T144" s="174">
        <v>50</v>
      </c>
      <c r="U144" s="174">
        <v>0</v>
      </c>
      <c r="V144" s="176">
        <v>0</v>
      </c>
      <c r="W144" s="175">
        <v>0</v>
      </c>
      <c r="X144" s="84">
        <f t="shared" si="39"/>
        <v>50</v>
      </c>
    </row>
    <row r="145" spans="1:24" ht="24" customHeight="1">
      <c r="A145" s="454"/>
      <c r="B145" s="452"/>
      <c r="C145" s="352" t="s">
        <v>175</v>
      </c>
      <c r="D145" s="173">
        <v>0</v>
      </c>
      <c r="E145" s="174">
        <v>0</v>
      </c>
      <c r="F145" s="174">
        <v>0</v>
      </c>
      <c r="G145" s="174">
        <v>0</v>
      </c>
      <c r="H145" s="174">
        <v>0</v>
      </c>
      <c r="I145" s="174">
        <v>0</v>
      </c>
      <c r="J145" s="185">
        <v>0</v>
      </c>
      <c r="K145" s="174">
        <v>0</v>
      </c>
      <c r="L145" s="174">
        <v>0</v>
      </c>
      <c r="M145" s="174">
        <v>0</v>
      </c>
      <c r="N145" s="174">
        <v>0</v>
      </c>
      <c r="O145" s="176">
        <v>0</v>
      </c>
      <c r="P145" s="84">
        <f t="shared" si="40"/>
        <v>0</v>
      </c>
      <c r="Q145" s="173">
        <v>0</v>
      </c>
      <c r="R145" s="174">
        <v>0</v>
      </c>
      <c r="S145" s="174">
        <v>0</v>
      </c>
      <c r="T145" s="174">
        <v>0</v>
      </c>
      <c r="U145" s="174">
        <v>0</v>
      </c>
      <c r="V145" s="176">
        <v>0</v>
      </c>
      <c r="W145" s="340">
        <v>0</v>
      </c>
      <c r="X145" s="84">
        <f t="shared" si="39"/>
        <v>0</v>
      </c>
    </row>
    <row r="146" spans="1:24" ht="24" customHeight="1">
      <c r="A146" s="454"/>
      <c r="B146" s="452"/>
      <c r="C146" s="352" t="s">
        <v>170</v>
      </c>
      <c r="D146" s="173">
        <v>0</v>
      </c>
      <c r="E146" s="174">
        <v>0</v>
      </c>
      <c r="F146" s="184">
        <v>0</v>
      </c>
      <c r="G146" s="174"/>
      <c r="H146" s="174">
        <v>0</v>
      </c>
      <c r="I146" s="174">
        <v>0</v>
      </c>
      <c r="J146" s="185">
        <v>0</v>
      </c>
      <c r="K146" s="174">
        <v>0</v>
      </c>
      <c r="L146" s="174">
        <v>0</v>
      </c>
      <c r="M146" s="174">
        <v>0</v>
      </c>
      <c r="N146" s="174">
        <v>0</v>
      </c>
      <c r="O146" s="176">
        <v>0</v>
      </c>
      <c r="P146" s="84">
        <f t="shared" si="40"/>
        <v>0</v>
      </c>
      <c r="Q146" s="173">
        <v>0</v>
      </c>
      <c r="R146" s="174">
        <v>0</v>
      </c>
      <c r="S146" s="174">
        <v>0</v>
      </c>
      <c r="T146" s="174">
        <v>0</v>
      </c>
      <c r="U146" s="174">
        <v>0</v>
      </c>
      <c r="V146" s="176">
        <v>0</v>
      </c>
      <c r="W146" s="340">
        <v>0</v>
      </c>
      <c r="X146" s="84">
        <f t="shared" si="39"/>
        <v>0</v>
      </c>
    </row>
    <row r="147" spans="1:24" ht="24" customHeight="1">
      <c r="A147" s="454"/>
      <c r="B147" s="448" t="s">
        <v>197</v>
      </c>
      <c r="C147" s="449"/>
      <c r="D147" s="173">
        <v>0</v>
      </c>
      <c r="E147" s="174">
        <v>0</v>
      </c>
      <c r="F147" s="174">
        <v>0</v>
      </c>
      <c r="G147" s="174">
        <v>0</v>
      </c>
      <c r="H147" s="174">
        <v>0</v>
      </c>
      <c r="I147" s="174">
        <v>0</v>
      </c>
      <c r="J147" s="185">
        <v>0</v>
      </c>
      <c r="K147" s="174">
        <v>0</v>
      </c>
      <c r="L147" s="174">
        <v>0</v>
      </c>
      <c r="M147" s="174">
        <v>0</v>
      </c>
      <c r="N147" s="174">
        <v>0</v>
      </c>
      <c r="O147" s="176">
        <v>0</v>
      </c>
      <c r="P147" s="84">
        <f t="shared" si="40"/>
        <v>0</v>
      </c>
      <c r="Q147" s="173">
        <v>0</v>
      </c>
      <c r="R147" s="174">
        <v>0</v>
      </c>
      <c r="S147" s="174">
        <v>0</v>
      </c>
      <c r="T147" s="174">
        <v>0</v>
      </c>
      <c r="U147" s="174">
        <v>0</v>
      </c>
      <c r="V147" s="176">
        <v>0</v>
      </c>
      <c r="W147" s="340">
        <v>0</v>
      </c>
      <c r="X147" s="84">
        <f t="shared" si="39"/>
        <v>0</v>
      </c>
    </row>
    <row r="148" spans="1:24" ht="24" customHeight="1">
      <c r="A148" s="455"/>
      <c r="B148" s="444" t="s">
        <v>174</v>
      </c>
      <c r="C148" s="445"/>
      <c r="D148" s="180">
        <v>0</v>
      </c>
      <c r="E148" s="181">
        <v>0</v>
      </c>
      <c r="F148" s="181">
        <v>0</v>
      </c>
      <c r="G148" s="181">
        <v>0</v>
      </c>
      <c r="H148" s="181">
        <v>0</v>
      </c>
      <c r="I148" s="181">
        <v>0</v>
      </c>
      <c r="J148" s="332">
        <v>0</v>
      </c>
      <c r="K148" s="181">
        <v>0</v>
      </c>
      <c r="L148" s="181">
        <v>0</v>
      </c>
      <c r="M148" s="181">
        <v>0</v>
      </c>
      <c r="N148" s="181">
        <v>0</v>
      </c>
      <c r="O148" s="333">
        <v>0</v>
      </c>
      <c r="P148" s="301">
        <f t="shared" si="40"/>
        <v>0</v>
      </c>
      <c r="Q148" s="180">
        <v>0</v>
      </c>
      <c r="R148" s="181">
        <v>0</v>
      </c>
      <c r="S148" s="181">
        <v>0</v>
      </c>
      <c r="T148" s="181">
        <v>0</v>
      </c>
      <c r="U148" s="181">
        <v>0</v>
      </c>
      <c r="V148" s="333">
        <v>0</v>
      </c>
      <c r="W148" s="341">
        <v>0</v>
      </c>
      <c r="X148" s="86">
        <f t="shared" si="39"/>
        <v>0</v>
      </c>
    </row>
    <row r="149" spans="1:24" ht="24" customHeight="1">
      <c r="A149" s="453" t="s">
        <v>211</v>
      </c>
      <c r="B149" s="446" t="s">
        <v>173</v>
      </c>
      <c r="C149" s="447"/>
      <c r="D149" s="182">
        <v>0</v>
      </c>
      <c r="E149" s="183">
        <v>0</v>
      </c>
      <c r="F149" s="183">
        <v>0</v>
      </c>
      <c r="G149" s="183">
        <v>0</v>
      </c>
      <c r="H149" s="183">
        <v>0</v>
      </c>
      <c r="I149" s="183">
        <v>0</v>
      </c>
      <c r="J149" s="331"/>
      <c r="K149" s="172"/>
      <c r="L149" s="172"/>
      <c r="M149" s="172"/>
      <c r="N149" s="172"/>
      <c r="O149" s="299"/>
      <c r="P149" s="87">
        <f t="shared" si="40"/>
        <v>0</v>
      </c>
      <c r="Q149" s="171"/>
      <c r="R149" s="172"/>
      <c r="S149" s="172"/>
      <c r="T149" s="172"/>
      <c r="U149" s="172"/>
      <c r="V149" s="338"/>
      <c r="W149" s="339"/>
      <c r="X149" s="87">
        <f t="shared" si="39"/>
        <v>0</v>
      </c>
    </row>
    <row r="150" spans="1:24" ht="24" customHeight="1">
      <c r="A150" s="454"/>
      <c r="B150" s="448" t="s">
        <v>172</v>
      </c>
      <c r="C150" s="449"/>
      <c r="D150" s="173">
        <v>0</v>
      </c>
      <c r="E150" s="174">
        <v>0</v>
      </c>
      <c r="F150" s="174">
        <v>0</v>
      </c>
      <c r="G150" s="174">
        <v>0</v>
      </c>
      <c r="H150" s="174">
        <v>0</v>
      </c>
      <c r="I150" s="174">
        <v>0</v>
      </c>
      <c r="J150" s="185">
        <v>100</v>
      </c>
      <c r="K150" s="174"/>
      <c r="L150" s="174"/>
      <c r="M150" s="174"/>
      <c r="N150" s="174"/>
      <c r="O150" s="176"/>
      <c r="P150" s="84">
        <f t="shared" si="40"/>
        <v>100</v>
      </c>
      <c r="Q150" s="173"/>
      <c r="R150" s="174"/>
      <c r="S150" s="174"/>
      <c r="T150" s="174"/>
      <c r="U150" s="174"/>
      <c r="V150" s="174"/>
      <c r="W150" s="340">
        <v>100</v>
      </c>
      <c r="X150" s="84">
        <f t="shared" si="39"/>
        <v>100</v>
      </c>
    </row>
    <row r="151" spans="1:24" ht="24" customHeight="1">
      <c r="A151" s="454"/>
      <c r="B151" s="450" t="s">
        <v>198</v>
      </c>
      <c r="C151" s="451"/>
      <c r="D151" s="174">
        <f t="shared" ref="D151:I151" si="43">SUM(D152:D155)</f>
        <v>0</v>
      </c>
      <c r="E151" s="174">
        <f t="shared" si="43"/>
        <v>0</v>
      </c>
      <c r="F151" s="174">
        <f t="shared" si="43"/>
        <v>0</v>
      </c>
      <c r="G151" s="174">
        <f t="shared" si="43"/>
        <v>0</v>
      </c>
      <c r="H151" s="174">
        <f t="shared" si="43"/>
        <v>0</v>
      </c>
      <c r="I151" s="174">
        <f t="shared" si="43"/>
        <v>0</v>
      </c>
      <c r="J151" s="174">
        <f t="shared" ref="J151:O151" si="44">SUM(J152:J155)</f>
        <v>0</v>
      </c>
      <c r="K151" s="174">
        <f t="shared" si="44"/>
        <v>0</v>
      </c>
      <c r="L151" s="174">
        <f t="shared" si="44"/>
        <v>0</v>
      </c>
      <c r="M151" s="174">
        <f t="shared" si="44"/>
        <v>0</v>
      </c>
      <c r="N151" s="174">
        <f t="shared" si="44"/>
        <v>0</v>
      </c>
      <c r="O151" s="174">
        <f t="shared" si="44"/>
        <v>0</v>
      </c>
      <c r="P151" s="84">
        <f t="shared" si="40"/>
        <v>0</v>
      </c>
      <c r="Q151" s="173">
        <f t="shared" ref="Q151:W151" si="45">SUM(Q152:Q155)</f>
        <v>0</v>
      </c>
      <c r="R151" s="174">
        <f t="shared" si="45"/>
        <v>0</v>
      </c>
      <c r="S151" s="174">
        <f t="shared" si="45"/>
        <v>0</v>
      </c>
      <c r="T151" s="174">
        <f t="shared" si="45"/>
        <v>0</v>
      </c>
      <c r="U151" s="174">
        <f t="shared" si="45"/>
        <v>0</v>
      </c>
      <c r="V151" s="176">
        <f t="shared" si="45"/>
        <v>0</v>
      </c>
      <c r="W151" s="340">
        <f t="shared" si="45"/>
        <v>0</v>
      </c>
      <c r="X151" s="84">
        <f t="shared" si="39"/>
        <v>0</v>
      </c>
    </row>
    <row r="152" spans="1:24" ht="24" customHeight="1">
      <c r="A152" s="454"/>
      <c r="B152" s="452"/>
      <c r="C152" s="352" t="s">
        <v>176</v>
      </c>
      <c r="D152" s="173">
        <v>0</v>
      </c>
      <c r="E152" s="174">
        <v>0</v>
      </c>
      <c r="F152" s="174">
        <v>0</v>
      </c>
      <c r="G152" s="174">
        <v>0</v>
      </c>
      <c r="H152" s="174">
        <v>0</v>
      </c>
      <c r="I152" s="174">
        <v>0</v>
      </c>
      <c r="J152" s="185">
        <v>0</v>
      </c>
      <c r="K152" s="174">
        <v>0</v>
      </c>
      <c r="L152" s="174">
        <v>0</v>
      </c>
      <c r="M152" s="174">
        <v>0</v>
      </c>
      <c r="N152" s="174">
        <v>0</v>
      </c>
      <c r="O152" s="176">
        <v>0</v>
      </c>
      <c r="P152" s="84">
        <f t="shared" si="40"/>
        <v>0</v>
      </c>
      <c r="Q152" s="173">
        <v>0</v>
      </c>
      <c r="R152" s="174">
        <v>0</v>
      </c>
      <c r="S152" s="174">
        <v>0</v>
      </c>
      <c r="T152" s="174">
        <v>0</v>
      </c>
      <c r="U152" s="174">
        <v>0</v>
      </c>
      <c r="V152" s="176">
        <v>0</v>
      </c>
      <c r="W152" s="340">
        <v>0</v>
      </c>
      <c r="X152" s="84">
        <f t="shared" si="39"/>
        <v>0</v>
      </c>
    </row>
    <row r="153" spans="1:24" ht="24" customHeight="1">
      <c r="A153" s="454"/>
      <c r="B153" s="452"/>
      <c r="C153" s="352" t="s">
        <v>171</v>
      </c>
      <c r="D153" s="173">
        <v>0</v>
      </c>
      <c r="E153" s="174">
        <v>0</v>
      </c>
      <c r="F153" s="174">
        <v>0</v>
      </c>
      <c r="G153" s="174">
        <v>0</v>
      </c>
      <c r="H153" s="174">
        <v>0</v>
      </c>
      <c r="I153" s="174">
        <v>0</v>
      </c>
      <c r="J153" s="185">
        <v>0</v>
      </c>
      <c r="K153" s="174">
        <v>0</v>
      </c>
      <c r="L153" s="174">
        <v>0</v>
      </c>
      <c r="M153" s="174">
        <v>0</v>
      </c>
      <c r="N153" s="174">
        <v>0</v>
      </c>
      <c r="O153" s="176">
        <v>0</v>
      </c>
      <c r="P153" s="84">
        <f t="shared" si="40"/>
        <v>0</v>
      </c>
      <c r="Q153" s="173">
        <v>0</v>
      </c>
      <c r="R153" s="174">
        <v>0</v>
      </c>
      <c r="S153" s="174">
        <v>0</v>
      </c>
      <c r="T153" s="174">
        <v>0</v>
      </c>
      <c r="U153" s="174">
        <v>0</v>
      </c>
      <c r="V153" s="176">
        <v>0</v>
      </c>
      <c r="W153" s="175">
        <v>0</v>
      </c>
      <c r="X153" s="84">
        <f t="shared" si="39"/>
        <v>0</v>
      </c>
    </row>
    <row r="154" spans="1:24" ht="24" customHeight="1">
      <c r="A154" s="454"/>
      <c r="B154" s="452"/>
      <c r="C154" s="352" t="s">
        <v>175</v>
      </c>
      <c r="D154" s="173">
        <v>0</v>
      </c>
      <c r="E154" s="174">
        <v>0</v>
      </c>
      <c r="F154" s="174">
        <v>0</v>
      </c>
      <c r="G154" s="174">
        <v>0</v>
      </c>
      <c r="H154" s="174">
        <v>0</v>
      </c>
      <c r="I154" s="174">
        <v>0</v>
      </c>
      <c r="J154" s="185">
        <v>0</v>
      </c>
      <c r="K154" s="174">
        <v>0</v>
      </c>
      <c r="L154" s="174">
        <v>0</v>
      </c>
      <c r="M154" s="174">
        <v>0</v>
      </c>
      <c r="N154" s="174">
        <v>0</v>
      </c>
      <c r="O154" s="176">
        <v>0</v>
      </c>
      <c r="P154" s="84">
        <f t="shared" si="40"/>
        <v>0</v>
      </c>
      <c r="Q154" s="173">
        <v>0</v>
      </c>
      <c r="R154" s="174">
        <v>0</v>
      </c>
      <c r="S154" s="174">
        <v>0</v>
      </c>
      <c r="T154" s="174">
        <v>0</v>
      </c>
      <c r="U154" s="174">
        <v>0</v>
      </c>
      <c r="V154" s="176">
        <v>0</v>
      </c>
      <c r="W154" s="340">
        <v>0</v>
      </c>
      <c r="X154" s="84">
        <f t="shared" si="39"/>
        <v>0</v>
      </c>
    </row>
    <row r="155" spans="1:24" ht="24" customHeight="1">
      <c r="A155" s="454"/>
      <c r="B155" s="452"/>
      <c r="C155" s="352" t="s">
        <v>170</v>
      </c>
      <c r="D155" s="173">
        <v>0</v>
      </c>
      <c r="E155" s="174">
        <v>0</v>
      </c>
      <c r="F155" s="174">
        <v>0</v>
      </c>
      <c r="G155" s="174">
        <v>0</v>
      </c>
      <c r="H155" s="174">
        <v>0</v>
      </c>
      <c r="I155" s="174">
        <v>0</v>
      </c>
      <c r="J155" s="185">
        <v>0</v>
      </c>
      <c r="K155" s="174">
        <v>0</v>
      </c>
      <c r="L155" s="174">
        <v>0</v>
      </c>
      <c r="M155" s="174">
        <v>0</v>
      </c>
      <c r="N155" s="174">
        <v>0</v>
      </c>
      <c r="O155" s="176">
        <v>0</v>
      </c>
      <c r="P155" s="84">
        <f t="shared" si="40"/>
        <v>0</v>
      </c>
      <c r="Q155" s="173">
        <v>0</v>
      </c>
      <c r="R155" s="174">
        <v>0</v>
      </c>
      <c r="S155" s="174">
        <v>0</v>
      </c>
      <c r="T155" s="174">
        <v>0</v>
      </c>
      <c r="U155" s="174">
        <v>0</v>
      </c>
      <c r="V155" s="176">
        <v>0</v>
      </c>
      <c r="W155" s="340">
        <v>0</v>
      </c>
      <c r="X155" s="84">
        <f t="shared" si="39"/>
        <v>0</v>
      </c>
    </row>
    <row r="156" spans="1:24" ht="24" customHeight="1">
      <c r="A156" s="454"/>
      <c r="B156" s="448" t="s">
        <v>197</v>
      </c>
      <c r="C156" s="449"/>
      <c r="D156" s="173">
        <v>0</v>
      </c>
      <c r="E156" s="174">
        <v>0</v>
      </c>
      <c r="F156" s="174">
        <v>0</v>
      </c>
      <c r="G156" s="174">
        <v>0</v>
      </c>
      <c r="H156" s="174">
        <v>0</v>
      </c>
      <c r="I156" s="174">
        <v>0</v>
      </c>
      <c r="J156" s="185">
        <v>0</v>
      </c>
      <c r="K156" s="174">
        <v>0</v>
      </c>
      <c r="L156" s="174">
        <v>0</v>
      </c>
      <c r="M156" s="174">
        <v>0</v>
      </c>
      <c r="N156" s="174">
        <v>0</v>
      </c>
      <c r="O156" s="176">
        <v>0</v>
      </c>
      <c r="P156" s="84">
        <f t="shared" si="40"/>
        <v>0</v>
      </c>
      <c r="Q156" s="173">
        <v>0</v>
      </c>
      <c r="R156" s="174">
        <v>0</v>
      </c>
      <c r="S156" s="174">
        <v>0</v>
      </c>
      <c r="T156" s="174">
        <v>0</v>
      </c>
      <c r="U156" s="174">
        <v>0</v>
      </c>
      <c r="V156" s="176">
        <v>0</v>
      </c>
      <c r="W156" s="340">
        <v>0</v>
      </c>
      <c r="X156" s="84">
        <f t="shared" si="39"/>
        <v>0</v>
      </c>
    </row>
    <row r="157" spans="1:24" ht="24" customHeight="1">
      <c r="A157" s="455"/>
      <c r="B157" s="444" t="s">
        <v>174</v>
      </c>
      <c r="C157" s="445"/>
      <c r="D157" s="180">
        <v>0</v>
      </c>
      <c r="E157" s="181">
        <v>0</v>
      </c>
      <c r="F157" s="181">
        <v>0</v>
      </c>
      <c r="G157" s="181">
        <v>0</v>
      </c>
      <c r="H157" s="181">
        <v>0</v>
      </c>
      <c r="I157" s="181">
        <v>0</v>
      </c>
      <c r="J157" s="332">
        <v>0</v>
      </c>
      <c r="K157" s="181">
        <v>0</v>
      </c>
      <c r="L157" s="181">
        <v>0</v>
      </c>
      <c r="M157" s="181">
        <v>0</v>
      </c>
      <c r="N157" s="181">
        <v>0</v>
      </c>
      <c r="O157" s="333">
        <v>0</v>
      </c>
      <c r="P157" s="301">
        <f t="shared" si="40"/>
        <v>0</v>
      </c>
      <c r="Q157" s="180">
        <v>0</v>
      </c>
      <c r="R157" s="181">
        <v>0</v>
      </c>
      <c r="S157" s="181">
        <v>0</v>
      </c>
      <c r="T157" s="181">
        <v>0</v>
      </c>
      <c r="U157" s="181">
        <v>0</v>
      </c>
      <c r="V157" s="333">
        <v>0</v>
      </c>
      <c r="W157" s="341">
        <v>0</v>
      </c>
      <c r="X157" s="86">
        <f t="shared" si="39"/>
        <v>0</v>
      </c>
    </row>
    <row r="158" spans="1:24" ht="24" customHeight="1">
      <c r="A158" s="453" t="s">
        <v>212</v>
      </c>
      <c r="B158" s="446" t="s">
        <v>173</v>
      </c>
      <c r="C158" s="447"/>
      <c r="D158" s="182">
        <v>0</v>
      </c>
      <c r="E158" s="183">
        <v>0</v>
      </c>
      <c r="F158" s="183">
        <v>0</v>
      </c>
      <c r="G158" s="183">
        <v>0</v>
      </c>
      <c r="H158" s="183">
        <v>0</v>
      </c>
      <c r="I158" s="183"/>
      <c r="J158" s="331"/>
      <c r="K158" s="172"/>
      <c r="L158" s="172">
        <v>100</v>
      </c>
      <c r="M158" s="172"/>
      <c r="N158" s="172"/>
      <c r="O158" s="299"/>
      <c r="P158" s="87">
        <f t="shared" si="40"/>
        <v>100</v>
      </c>
      <c r="Q158" s="171">
        <v>0</v>
      </c>
      <c r="R158" s="172">
        <v>0</v>
      </c>
      <c r="S158" s="172">
        <v>0</v>
      </c>
      <c r="T158" s="172">
        <v>0</v>
      </c>
      <c r="U158" s="172">
        <v>0</v>
      </c>
      <c r="V158" s="338">
        <v>0</v>
      </c>
      <c r="W158" s="339">
        <v>150</v>
      </c>
      <c r="X158" s="87">
        <f t="shared" si="39"/>
        <v>150</v>
      </c>
    </row>
    <row r="159" spans="1:24" ht="24" customHeight="1">
      <c r="A159" s="454"/>
      <c r="B159" s="448" t="s">
        <v>172</v>
      </c>
      <c r="C159" s="449"/>
      <c r="D159" s="173"/>
      <c r="E159" s="174">
        <v>280</v>
      </c>
      <c r="F159" s="174">
        <v>0</v>
      </c>
      <c r="G159" s="174">
        <v>0</v>
      </c>
      <c r="H159" s="174">
        <v>0</v>
      </c>
      <c r="I159" s="174">
        <v>100</v>
      </c>
      <c r="J159" s="185">
        <v>73.5</v>
      </c>
      <c r="K159" s="174"/>
      <c r="L159" s="174"/>
      <c r="M159" s="174"/>
      <c r="N159" s="174"/>
      <c r="O159" s="176"/>
      <c r="P159" s="84">
        <f t="shared" si="40"/>
        <v>453.5</v>
      </c>
      <c r="Q159" s="173">
        <v>0</v>
      </c>
      <c r="R159" s="174">
        <v>350</v>
      </c>
      <c r="S159" s="174">
        <v>0</v>
      </c>
      <c r="T159" s="174">
        <v>0</v>
      </c>
      <c r="U159" s="174">
        <v>0</v>
      </c>
      <c r="V159" s="174"/>
      <c r="W159" s="340">
        <v>50</v>
      </c>
      <c r="X159" s="84">
        <f t="shared" si="39"/>
        <v>400</v>
      </c>
    </row>
    <row r="160" spans="1:24" ht="24" customHeight="1">
      <c r="A160" s="454"/>
      <c r="B160" s="450" t="s">
        <v>198</v>
      </c>
      <c r="C160" s="451"/>
      <c r="D160" s="173">
        <f>SUM(D161:D164)</f>
        <v>0</v>
      </c>
      <c r="E160" s="174">
        <f t="shared" ref="E160:O160" si="46">SUM(E161:E164)</f>
        <v>0</v>
      </c>
      <c r="F160" s="174">
        <f t="shared" si="46"/>
        <v>0</v>
      </c>
      <c r="G160" s="174">
        <f t="shared" si="46"/>
        <v>0</v>
      </c>
      <c r="H160" s="174">
        <f t="shared" si="46"/>
        <v>0</v>
      </c>
      <c r="I160" s="174">
        <f t="shared" si="46"/>
        <v>0</v>
      </c>
      <c r="J160" s="174">
        <f t="shared" si="46"/>
        <v>70</v>
      </c>
      <c r="K160" s="174">
        <f t="shared" si="46"/>
        <v>0</v>
      </c>
      <c r="L160" s="174">
        <f t="shared" si="46"/>
        <v>0</v>
      </c>
      <c r="M160" s="174">
        <f t="shared" si="46"/>
        <v>0</v>
      </c>
      <c r="N160" s="174">
        <f t="shared" si="46"/>
        <v>0</v>
      </c>
      <c r="O160" s="174">
        <f t="shared" si="46"/>
        <v>0</v>
      </c>
      <c r="P160" s="84">
        <f t="shared" si="40"/>
        <v>70</v>
      </c>
      <c r="Q160" s="173">
        <f t="shared" ref="Q160:W160" si="47">SUM(Q161:Q164)</f>
        <v>0</v>
      </c>
      <c r="R160" s="174">
        <f t="shared" si="47"/>
        <v>0</v>
      </c>
      <c r="S160" s="174">
        <f t="shared" si="47"/>
        <v>0</v>
      </c>
      <c r="T160" s="174">
        <f t="shared" si="47"/>
        <v>0</v>
      </c>
      <c r="U160" s="174">
        <f t="shared" si="47"/>
        <v>0</v>
      </c>
      <c r="V160" s="176">
        <f t="shared" si="47"/>
        <v>0</v>
      </c>
      <c r="W160" s="340">
        <f t="shared" si="47"/>
        <v>0</v>
      </c>
      <c r="X160" s="84">
        <f t="shared" si="39"/>
        <v>0</v>
      </c>
    </row>
    <row r="161" spans="1:24" ht="24" customHeight="1">
      <c r="A161" s="454"/>
      <c r="B161" s="452"/>
      <c r="C161" s="352" t="s">
        <v>176</v>
      </c>
      <c r="D161" s="173">
        <v>0</v>
      </c>
      <c r="E161" s="174">
        <v>0</v>
      </c>
      <c r="F161" s="174">
        <v>0</v>
      </c>
      <c r="G161" s="174">
        <v>0</v>
      </c>
      <c r="H161" s="174">
        <v>0</v>
      </c>
      <c r="I161" s="174">
        <v>0</v>
      </c>
      <c r="J161" s="185">
        <v>0</v>
      </c>
      <c r="K161" s="174">
        <v>0</v>
      </c>
      <c r="L161" s="174">
        <v>0</v>
      </c>
      <c r="M161" s="174">
        <v>0</v>
      </c>
      <c r="N161" s="174">
        <v>0</v>
      </c>
      <c r="O161" s="176">
        <v>0</v>
      </c>
      <c r="P161" s="84">
        <f t="shared" si="40"/>
        <v>0</v>
      </c>
      <c r="Q161" s="173">
        <v>0</v>
      </c>
      <c r="R161" s="174">
        <v>0</v>
      </c>
      <c r="S161" s="174">
        <v>0</v>
      </c>
      <c r="T161" s="174">
        <v>0</v>
      </c>
      <c r="U161" s="174">
        <v>0</v>
      </c>
      <c r="V161" s="176">
        <v>0</v>
      </c>
      <c r="W161" s="340">
        <v>0</v>
      </c>
      <c r="X161" s="84">
        <f t="shared" si="39"/>
        <v>0</v>
      </c>
    </row>
    <row r="162" spans="1:24" ht="24" customHeight="1">
      <c r="A162" s="454"/>
      <c r="B162" s="452"/>
      <c r="C162" s="352" t="s">
        <v>171</v>
      </c>
      <c r="D162" s="173">
        <v>0</v>
      </c>
      <c r="E162" s="174">
        <v>0</v>
      </c>
      <c r="F162" s="174">
        <v>0</v>
      </c>
      <c r="G162" s="174">
        <v>0</v>
      </c>
      <c r="H162" s="174">
        <v>0</v>
      </c>
      <c r="I162" s="174"/>
      <c r="J162" s="185">
        <v>70</v>
      </c>
      <c r="K162" s="174">
        <v>0</v>
      </c>
      <c r="L162" s="174">
        <v>0</v>
      </c>
      <c r="M162" s="174">
        <v>0</v>
      </c>
      <c r="N162" s="174">
        <v>0</v>
      </c>
      <c r="O162" s="176">
        <v>0</v>
      </c>
      <c r="P162" s="84">
        <f t="shared" si="40"/>
        <v>70</v>
      </c>
      <c r="Q162" s="173">
        <v>0</v>
      </c>
      <c r="R162" s="174">
        <v>0</v>
      </c>
      <c r="S162" s="174">
        <v>0</v>
      </c>
      <c r="T162" s="174">
        <v>0</v>
      </c>
      <c r="U162" s="174">
        <v>0</v>
      </c>
      <c r="V162" s="176">
        <v>0</v>
      </c>
      <c r="W162" s="175">
        <v>0</v>
      </c>
      <c r="X162" s="84">
        <f t="shared" si="39"/>
        <v>0</v>
      </c>
    </row>
    <row r="163" spans="1:24" ht="24" customHeight="1">
      <c r="A163" s="454"/>
      <c r="B163" s="452"/>
      <c r="C163" s="352" t="s">
        <v>175</v>
      </c>
      <c r="D163" s="173">
        <v>0</v>
      </c>
      <c r="E163" s="174">
        <v>0</v>
      </c>
      <c r="F163" s="174">
        <v>0</v>
      </c>
      <c r="G163" s="174">
        <v>0</v>
      </c>
      <c r="H163" s="174">
        <v>0</v>
      </c>
      <c r="I163" s="174">
        <v>0</v>
      </c>
      <c r="J163" s="185">
        <v>0</v>
      </c>
      <c r="K163" s="174">
        <v>0</v>
      </c>
      <c r="L163" s="174">
        <v>0</v>
      </c>
      <c r="M163" s="174">
        <v>0</v>
      </c>
      <c r="N163" s="174">
        <v>0</v>
      </c>
      <c r="O163" s="176">
        <v>0</v>
      </c>
      <c r="P163" s="84">
        <f t="shared" si="40"/>
        <v>0</v>
      </c>
      <c r="Q163" s="173">
        <v>0</v>
      </c>
      <c r="R163" s="174">
        <v>0</v>
      </c>
      <c r="S163" s="174">
        <v>0</v>
      </c>
      <c r="T163" s="174">
        <v>0</v>
      </c>
      <c r="U163" s="174">
        <v>0</v>
      </c>
      <c r="V163" s="176">
        <v>0</v>
      </c>
      <c r="W163" s="340">
        <v>0</v>
      </c>
      <c r="X163" s="84">
        <f t="shared" si="39"/>
        <v>0</v>
      </c>
    </row>
    <row r="164" spans="1:24" ht="24" customHeight="1">
      <c r="A164" s="454"/>
      <c r="B164" s="452"/>
      <c r="C164" s="352" t="s">
        <v>170</v>
      </c>
      <c r="D164" s="173">
        <v>0</v>
      </c>
      <c r="E164" s="174">
        <v>0</v>
      </c>
      <c r="F164" s="174">
        <v>0</v>
      </c>
      <c r="G164" s="174">
        <v>0</v>
      </c>
      <c r="H164" s="174">
        <v>0</v>
      </c>
      <c r="I164" s="174"/>
      <c r="J164" s="185">
        <v>0</v>
      </c>
      <c r="K164" s="174">
        <v>0</v>
      </c>
      <c r="L164" s="174">
        <v>0</v>
      </c>
      <c r="M164" s="174">
        <v>0</v>
      </c>
      <c r="N164" s="174">
        <v>0</v>
      </c>
      <c r="O164" s="176">
        <v>0</v>
      </c>
      <c r="P164" s="84">
        <f t="shared" si="40"/>
        <v>0</v>
      </c>
      <c r="Q164" s="173">
        <v>0</v>
      </c>
      <c r="R164" s="174">
        <v>0</v>
      </c>
      <c r="S164" s="174">
        <v>0</v>
      </c>
      <c r="T164" s="174">
        <v>0</v>
      </c>
      <c r="U164" s="174">
        <v>0</v>
      </c>
      <c r="V164" s="176">
        <v>0</v>
      </c>
      <c r="W164" s="340">
        <v>0</v>
      </c>
      <c r="X164" s="84">
        <f t="shared" si="39"/>
        <v>0</v>
      </c>
    </row>
    <row r="165" spans="1:24" ht="24" customHeight="1">
      <c r="A165" s="454"/>
      <c r="B165" s="448" t="s">
        <v>197</v>
      </c>
      <c r="C165" s="449"/>
      <c r="D165" s="173">
        <v>0</v>
      </c>
      <c r="E165" s="174">
        <v>0</v>
      </c>
      <c r="F165" s="174">
        <v>0</v>
      </c>
      <c r="G165" s="174">
        <v>0</v>
      </c>
      <c r="H165" s="174">
        <v>0</v>
      </c>
      <c r="I165" s="174">
        <v>0</v>
      </c>
      <c r="J165" s="185">
        <v>0</v>
      </c>
      <c r="K165" s="174">
        <v>0</v>
      </c>
      <c r="L165" s="174">
        <v>0</v>
      </c>
      <c r="M165" s="174">
        <v>0</v>
      </c>
      <c r="N165" s="174">
        <v>0</v>
      </c>
      <c r="O165" s="176">
        <v>0</v>
      </c>
      <c r="P165" s="84">
        <f t="shared" si="40"/>
        <v>0</v>
      </c>
      <c r="Q165" s="173">
        <v>0</v>
      </c>
      <c r="R165" s="174">
        <v>0</v>
      </c>
      <c r="S165" s="174">
        <v>0</v>
      </c>
      <c r="T165" s="174">
        <v>0</v>
      </c>
      <c r="U165" s="174">
        <v>0</v>
      </c>
      <c r="V165" s="176">
        <v>0</v>
      </c>
      <c r="W165" s="340"/>
      <c r="X165" s="84">
        <f t="shared" si="39"/>
        <v>0</v>
      </c>
    </row>
    <row r="166" spans="1:24" ht="24" customHeight="1">
      <c r="A166" s="455"/>
      <c r="B166" s="444" t="s">
        <v>174</v>
      </c>
      <c r="C166" s="445"/>
      <c r="D166" s="180">
        <v>0</v>
      </c>
      <c r="E166" s="181">
        <v>0</v>
      </c>
      <c r="F166" s="181">
        <v>0</v>
      </c>
      <c r="G166" s="181">
        <v>0</v>
      </c>
      <c r="H166" s="181">
        <v>0</v>
      </c>
      <c r="I166" s="181">
        <v>0</v>
      </c>
      <c r="J166" s="332">
        <v>0</v>
      </c>
      <c r="K166" s="181">
        <v>0</v>
      </c>
      <c r="L166" s="181">
        <v>0</v>
      </c>
      <c r="M166" s="181">
        <v>0</v>
      </c>
      <c r="N166" s="181">
        <v>0</v>
      </c>
      <c r="O166" s="333">
        <v>0</v>
      </c>
      <c r="P166" s="301">
        <f t="shared" si="40"/>
        <v>0</v>
      </c>
      <c r="Q166" s="180">
        <v>0</v>
      </c>
      <c r="R166" s="181">
        <v>0</v>
      </c>
      <c r="S166" s="181">
        <v>0</v>
      </c>
      <c r="T166" s="181">
        <v>0</v>
      </c>
      <c r="U166" s="181">
        <v>0</v>
      </c>
      <c r="V166" s="333">
        <v>0</v>
      </c>
      <c r="W166" s="341">
        <v>50</v>
      </c>
      <c r="X166" s="86">
        <f t="shared" si="39"/>
        <v>50</v>
      </c>
    </row>
    <row r="167" spans="1:24" ht="24" customHeight="1">
      <c r="A167" s="453" t="s">
        <v>213</v>
      </c>
      <c r="B167" s="446" t="s">
        <v>173</v>
      </c>
      <c r="C167" s="447"/>
      <c r="D167" s="182">
        <v>0</v>
      </c>
      <c r="E167" s="183">
        <v>0</v>
      </c>
      <c r="F167" s="183">
        <v>0</v>
      </c>
      <c r="G167" s="183">
        <v>0</v>
      </c>
      <c r="H167" s="183">
        <v>0</v>
      </c>
      <c r="I167" s="183">
        <v>0</v>
      </c>
      <c r="J167" s="331">
        <v>100</v>
      </c>
      <c r="K167" s="172"/>
      <c r="L167" s="172"/>
      <c r="M167" s="172"/>
      <c r="N167" s="172"/>
      <c r="O167" s="299"/>
      <c r="P167" s="87">
        <f t="shared" si="40"/>
        <v>100</v>
      </c>
      <c r="Q167" s="171"/>
      <c r="R167" s="172"/>
      <c r="S167" s="172"/>
      <c r="T167" s="172"/>
      <c r="U167" s="172"/>
      <c r="V167" s="338"/>
      <c r="W167" s="339"/>
      <c r="X167" s="87">
        <f t="shared" si="39"/>
        <v>0</v>
      </c>
    </row>
    <row r="168" spans="1:24" ht="24" customHeight="1">
      <c r="A168" s="454"/>
      <c r="B168" s="448" t="s">
        <v>172</v>
      </c>
      <c r="C168" s="449"/>
      <c r="D168" s="173">
        <v>0</v>
      </c>
      <c r="E168" s="174">
        <v>0</v>
      </c>
      <c r="F168" s="174">
        <v>0</v>
      </c>
      <c r="G168" s="174">
        <v>0</v>
      </c>
      <c r="H168" s="174">
        <v>0</v>
      </c>
      <c r="I168" s="174">
        <v>0</v>
      </c>
      <c r="J168" s="185"/>
      <c r="K168" s="174"/>
      <c r="L168" s="174"/>
      <c r="M168" s="174"/>
      <c r="N168" s="174"/>
      <c r="O168" s="176"/>
      <c r="P168" s="84">
        <f t="shared" si="40"/>
        <v>0</v>
      </c>
      <c r="Q168" s="173"/>
      <c r="R168" s="174"/>
      <c r="S168" s="174"/>
      <c r="T168" s="174"/>
      <c r="U168" s="174"/>
      <c r="V168" s="174"/>
      <c r="W168" s="340">
        <v>100</v>
      </c>
      <c r="X168" s="84">
        <f t="shared" si="39"/>
        <v>100</v>
      </c>
    </row>
    <row r="169" spans="1:24" ht="24" customHeight="1">
      <c r="A169" s="454"/>
      <c r="B169" s="450" t="s">
        <v>198</v>
      </c>
      <c r="C169" s="451"/>
      <c r="D169" s="173">
        <v>0</v>
      </c>
      <c r="E169" s="174">
        <v>0</v>
      </c>
      <c r="F169" s="174">
        <v>0</v>
      </c>
      <c r="G169" s="174">
        <v>0</v>
      </c>
      <c r="H169" s="174">
        <v>0</v>
      </c>
      <c r="I169" s="174">
        <v>0</v>
      </c>
      <c r="J169" s="174">
        <f t="shared" ref="J169:O169" si="48">SUM(J170:J173)</f>
        <v>0</v>
      </c>
      <c r="K169" s="174">
        <f t="shared" si="48"/>
        <v>0</v>
      </c>
      <c r="L169" s="174">
        <f t="shared" si="48"/>
        <v>0</v>
      </c>
      <c r="M169" s="174">
        <f t="shared" si="48"/>
        <v>0</v>
      </c>
      <c r="N169" s="174">
        <f t="shared" si="48"/>
        <v>0</v>
      </c>
      <c r="O169" s="174">
        <f t="shared" si="48"/>
        <v>0</v>
      </c>
      <c r="P169" s="84">
        <f t="shared" si="40"/>
        <v>0</v>
      </c>
      <c r="Q169" s="173">
        <f t="shared" ref="Q169:W169" si="49">SUM(Q170:Q173)</f>
        <v>0</v>
      </c>
      <c r="R169" s="174">
        <f t="shared" si="49"/>
        <v>0</v>
      </c>
      <c r="S169" s="174">
        <f t="shared" si="49"/>
        <v>0</v>
      </c>
      <c r="T169" s="174">
        <f t="shared" si="49"/>
        <v>0</v>
      </c>
      <c r="U169" s="174">
        <f t="shared" si="49"/>
        <v>0</v>
      </c>
      <c r="V169" s="176">
        <f t="shared" si="49"/>
        <v>0</v>
      </c>
      <c r="W169" s="340">
        <f t="shared" si="49"/>
        <v>0</v>
      </c>
      <c r="X169" s="84">
        <f t="shared" si="39"/>
        <v>0</v>
      </c>
    </row>
    <row r="170" spans="1:24" ht="24" customHeight="1">
      <c r="A170" s="454"/>
      <c r="B170" s="452"/>
      <c r="C170" s="352" t="s">
        <v>176</v>
      </c>
      <c r="D170" s="173">
        <v>0</v>
      </c>
      <c r="E170" s="174">
        <v>0</v>
      </c>
      <c r="F170" s="174">
        <v>0</v>
      </c>
      <c r="G170" s="174">
        <v>0</v>
      </c>
      <c r="H170" s="174">
        <v>0</v>
      </c>
      <c r="I170" s="174">
        <v>0</v>
      </c>
      <c r="J170" s="185">
        <v>0</v>
      </c>
      <c r="K170" s="174">
        <v>0</v>
      </c>
      <c r="L170" s="174">
        <v>0</v>
      </c>
      <c r="M170" s="174">
        <v>0</v>
      </c>
      <c r="N170" s="174">
        <v>0</v>
      </c>
      <c r="O170" s="176">
        <v>0</v>
      </c>
      <c r="P170" s="84">
        <f t="shared" si="40"/>
        <v>0</v>
      </c>
      <c r="Q170" s="173">
        <v>0</v>
      </c>
      <c r="R170" s="174">
        <v>0</v>
      </c>
      <c r="S170" s="174">
        <v>0</v>
      </c>
      <c r="T170" s="174">
        <v>0</v>
      </c>
      <c r="U170" s="174">
        <v>0</v>
      </c>
      <c r="V170" s="176">
        <v>0</v>
      </c>
      <c r="W170" s="340">
        <v>0</v>
      </c>
      <c r="X170" s="84">
        <f t="shared" si="39"/>
        <v>0</v>
      </c>
    </row>
    <row r="171" spans="1:24" ht="24" customHeight="1">
      <c r="A171" s="454"/>
      <c r="B171" s="452"/>
      <c r="C171" s="352" t="s">
        <v>171</v>
      </c>
      <c r="D171" s="173">
        <v>0</v>
      </c>
      <c r="E171" s="174">
        <v>0</v>
      </c>
      <c r="F171" s="174">
        <v>0</v>
      </c>
      <c r="G171" s="174">
        <v>0</v>
      </c>
      <c r="H171" s="174">
        <v>0</v>
      </c>
      <c r="I171" s="174">
        <v>0</v>
      </c>
      <c r="J171" s="185">
        <v>0</v>
      </c>
      <c r="K171" s="174">
        <v>0</v>
      </c>
      <c r="L171" s="174">
        <v>0</v>
      </c>
      <c r="M171" s="174">
        <v>0</v>
      </c>
      <c r="N171" s="174">
        <v>0</v>
      </c>
      <c r="O171" s="176">
        <v>0</v>
      </c>
      <c r="P171" s="84">
        <f t="shared" si="40"/>
        <v>0</v>
      </c>
      <c r="Q171" s="173">
        <v>0</v>
      </c>
      <c r="R171" s="174">
        <v>0</v>
      </c>
      <c r="S171" s="174">
        <v>0</v>
      </c>
      <c r="T171" s="174">
        <v>0</v>
      </c>
      <c r="U171" s="174">
        <v>0</v>
      </c>
      <c r="V171" s="176">
        <v>0</v>
      </c>
      <c r="W171" s="175">
        <v>0</v>
      </c>
      <c r="X171" s="84">
        <f t="shared" si="39"/>
        <v>0</v>
      </c>
    </row>
    <row r="172" spans="1:24" ht="24" customHeight="1">
      <c r="A172" s="454"/>
      <c r="B172" s="452"/>
      <c r="C172" s="352" t="s">
        <v>175</v>
      </c>
      <c r="D172" s="173">
        <v>0</v>
      </c>
      <c r="E172" s="174">
        <v>0</v>
      </c>
      <c r="F172" s="174">
        <v>0</v>
      </c>
      <c r="G172" s="174">
        <v>0</v>
      </c>
      <c r="H172" s="174">
        <v>0</v>
      </c>
      <c r="I172" s="174">
        <v>0</v>
      </c>
      <c r="J172" s="185">
        <v>0</v>
      </c>
      <c r="K172" s="174">
        <v>0</v>
      </c>
      <c r="L172" s="174">
        <v>0</v>
      </c>
      <c r="M172" s="174">
        <v>0</v>
      </c>
      <c r="N172" s="174">
        <v>0</v>
      </c>
      <c r="O172" s="176">
        <v>0</v>
      </c>
      <c r="P172" s="84">
        <f t="shared" si="40"/>
        <v>0</v>
      </c>
      <c r="Q172" s="173">
        <v>0</v>
      </c>
      <c r="R172" s="174">
        <v>0</v>
      </c>
      <c r="S172" s="174">
        <v>0</v>
      </c>
      <c r="T172" s="174">
        <v>0</v>
      </c>
      <c r="U172" s="174">
        <v>0</v>
      </c>
      <c r="V172" s="176">
        <v>0</v>
      </c>
      <c r="W172" s="340">
        <v>0</v>
      </c>
      <c r="X172" s="84">
        <f t="shared" si="39"/>
        <v>0</v>
      </c>
    </row>
    <row r="173" spans="1:24" ht="24" customHeight="1">
      <c r="A173" s="454"/>
      <c r="B173" s="452"/>
      <c r="C173" s="352" t="s">
        <v>170</v>
      </c>
      <c r="D173" s="173">
        <v>0</v>
      </c>
      <c r="E173" s="174">
        <v>0</v>
      </c>
      <c r="F173" s="174">
        <v>0</v>
      </c>
      <c r="G173" s="174">
        <v>0</v>
      </c>
      <c r="H173" s="174">
        <v>0</v>
      </c>
      <c r="I173" s="174">
        <v>0</v>
      </c>
      <c r="J173" s="185">
        <v>0</v>
      </c>
      <c r="K173" s="174">
        <v>0</v>
      </c>
      <c r="L173" s="174">
        <v>0</v>
      </c>
      <c r="M173" s="174">
        <v>0</v>
      </c>
      <c r="N173" s="174">
        <v>0</v>
      </c>
      <c r="O173" s="176">
        <v>0</v>
      </c>
      <c r="P173" s="84">
        <f t="shared" si="40"/>
        <v>0</v>
      </c>
      <c r="Q173" s="173">
        <v>0</v>
      </c>
      <c r="R173" s="174">
        <v>0</v>
      </c>
      <c r="S173" s="174">
        <v>0</v>
      </c>
      <c r="T173" s="174">
        <v>0</v>
      </c>
      <c r="U173" s="174">
        <v>0</v>
      </c>
      <c r="V173" s="176">
        <v>0</v>
      </c>
      <c r="W173" s="340">
        <v>0</v>
      </c>
      <c r="X173" s="84">
        <f t="shared" si="39"/>
        <v>0</v>
      </c>
    </row>
    <row r="174" spans="1:24" ht="24" customHeight="1">
      <c r="A174" s="454"/>
      <c r="B174" s="448" t="s">
        <v>197</v>
      </c>
      <c r="C174" s="449"/>
      <c r="D174" s="173">
        <v>0</v>
      </c>
      <c r="E174" s="174">
        <v>0</v>
      </c>
      <c r="F174" s="174">
        <v>0</v>
      </c>
      <c r="G174" s="174">
        <v>0</v>
      </c>
      <c r="H174" s="174">
        <v>0</v>
      </c>
      <c r="I174" s="174">
        <v>0</v>
      </c>
      <c r="J174" s="185">
        <v>0</v>
      </c>
      <c r="K174" s="174">
        <v>0</v>
      </c>
      <c r="L174" s="174">
        <v>0</v>
      </c>
      <c r="M174" s="174">
        <v>0</v>
      </c>
      <c r="N174" s="174">
        <v>0</v>
      </c>
      <c r="O174" s="176">
        <v>0</v>
      </c>
      <c r="P174" s="84">
        <f t="shared" si="40"/>
        <v>0</v>
      </c>
      <c r="Q174" s="173">
        <v>0</v>
      </c>
      <c r="R174" s="174">
        <v>0</v>
      </c>
      <c r="S174" s="174">
        <v>0</v>
      </c>
      <c r="T174" s="174">
        <v>0</v>
      </c>
      <c r="U174" s="174">
        <v>0</v>
      </c>
      <c r="V174" s="176">
        <v>0</v>
      </c>
      <c r="W174" s="340">
        <v>0</v>
      </c>
      <c r="X174" s="84">
        <f t="shared" si="39"/>
        <v>0</v>
      </c>
    </row>
    <row r="175" spans="1:24" ht="24" customHeight="1">
      <c r="A175" s="455"/>
      <c r="B175" s="444" t="s">
        <v>174</v>
      </c>
      <c r="C175" s="445"/>
      <c r="D175" s="180">
        <v>0</v>
      </c>
      <c r="E175" s="181">
        <v>0</v>
      </c>
      <c r="F175" s="181">
        <v>0</v>
      </c>
      <c r="G175" s="181">
        <v>0</v>
      </c>
      <c r="H175" s="181">
        <v>0</v>
      </c>
      <c r="I175" s="181">
        <v>0</v>
      </c>
      <c r="J175" s="332">
        <v>0</v>
      </c>
      <c r="K175" s="181">
        <v>0</v>
      </c>
      <c r="L175" s="181">
        <v>0</v>
      </c>
      <c r="M175" s="181">
        <v>0</v>
      </c>
      <c r="N175" s="181">
        <v>0</v>
      </c>
      <c r="O175" s="333">
        <v>0</v>
      </c>
      <c r="P175" s="301">
        <f t="shared" si="40"/>
        <v>0</v>
      </c>
      <c r="Q175" s="180">
        <v>0</v>
      </c>
      <c r="R175" s="181">
        <v>0</v>
      </c>
      <c r="S175" s="181">
        <v>0</v>
      </c>
      <c r="T175" s="181">
        <v>0</v>
      </c>
      <c r="U175" s="181">
        <v>0</v>
      </c>
      <c r="V175" s="333">
        <v>0</v>
      </c>
      <c r="W175" s="341">
        <v>0</v>
      </c>
      <c r="X175" s="86">
        <f t="shared" si="39"/>
        <v>0</v>
      </c>
    </row>
    <row r="176" spans="1:24" ht="24" customHeight="1">
      <c r="A176" s="453" t="s">
        <v>286</v>
      </c>
      <c r="B176" s="446" t="s">
        <v>173</v>
      </c>
      <c r="C176" s="447"/>
      <c r="D176" s="182">
        <v>100</v>
      </c>
      <c r="E176" s="183">
        <v>100</v>
      </c>
      <c r="F176" s="183"/>
      <c r="G176" s="183"/>
      <c r="H176" s="183">
        <v>100</v>
      </c>
      <c r="I176" s="183">
        <v>200</v>
      </c>
      <c r="J176" s="331"/>
      <c r="K176" s="172"/>
      <c r="L176" s="172"/>
      <c r="M176" s="172"/>
      <c r="N176" s="172"/>
      <c r="O176" s="299">
        <v>100</v>
      </c>
      <c r="P176" s="87">
        <f t="shared" si="40"/>
        <v>600</v>
      </c>
      <c r="Q176" s="171">
        <v>100</v>
      </c>
      <c r="R176" s="172">
        <v>300</v>
      </c>
      <c r="S176" s="172">
        <v>100</v>
      </c>
      <c r="T176" s="172"/>
      <c r="U176" s="172">
        <v>100</v>
      </c>
      <c r="V176" s="338"/>
      <c r="W176" s="339">
        <v>100</v>
      </c>
      <c r="X176" s="87">
        <f t="shared" si="39"/>
        <v>700</v>
      </c>
    </row>
    <row r="177" spans="1:24" ht="24" customHeight="1">
      <c r="A177" s="454"/>
      <c r="B177" s="448" t="s">
        <v>172</v>
      </c>
      <c r="C177" s="449"/>
      <c r="D177" s="173">
        <v>200</v>
      </c>
      <c r="E177" s="174">
        <v>100</v>
      </c>
      <c r="F177" s="174">
        <v>100</v>
      </c>
      <c r="G177" s="174">
        <v>100</v>
      </c>
      <c r="H177" s="174">
        <v>200</v>
      </c>
      <c r="I177" s="174"/>
      <c r="J177" s="185">
        <v>100</v>
      </c>
      <c r="K177" s="174">
        <v>100</v>
      </c>
      <c r="L177" s="174"/>
      <c r="M177" s="174"/>
      <c r="N177" s="174"/>
      <c r="O177" s="176">
        <v>100</v>
      </c>
      <c r="P177" s="84">
        <f t="shared" si="40"/>
        <v>1000</v>
      </c>
      <c r="Q177" s="173">
        <v>100</v>
      </c>
      <c r="R177" s="174">
        <v>200</v>
      </c>
      <c r="S177" s="174">
        <v>300</v>
      </c>
      <c r="T177" s="174">
        <v>100</v>
      </c>
      <c r="U177" s="174"/>
      <c r="V177" s="174">
        <v>0</v>
      </c>
      <c r="W177" s="340"/>
      <c r="X177" s="84">
        <f t="shared" si="39"/>
        <v>700</v>
      </c>
    </row>
    <row r="178" spans="1:24" ht="24" customHeight="1">
      <c r="A178" s="454"/>
      <c r="B178" s="450" t="s">
        <v>198</v>
      </c>
      <c r="C178" s="451"/>
      <c r="D178" s="173">
        <f>SUM(D179:D182)</f>
        <v>0</v>
      </c>
      <c r="E178" s="174">
        <f t="shared" ref="E178:O178" si="50">SUM(E179:E182)</f>
        <v>50</v>
      </c>
      <c r="F178" s="174">
        <f t="shared" si="50"/>
        <v>0</v>
      </c>
      <c r="G178" s="174">
        <f t="shared" si="50"/>
        <v>100</v>
      </c>
      <c r="H178" s="174">
        <f t="shared" si="50"/>
        <v>130</v>
      </c>
      <c r="I178" s="174">
        <f t="shared" si="50"/>
        <v>0</v>
      </c>
      <c r="J178" s="174">
        <f t="shared" si="50"/>
        <v>0</v>
      </c>
      <c r="K178" s="174">
        <f t="shared" si="50"/>
        <v>100</v>
      </c>
      <c r="L178" s="174">
        <f t="shared" si="50"/>
        <v>0</v>
      </c>
      <c r="M178" s="174">
        <f t="shared" si="50"/>
        <v>0</v>
      </c>
      <c r="N178" s="174">
        <f t="shared" si="50"/>
        <v>0</v>
      </c>
      <c r="O178" s="174">
        <f t="shared" si="50"/>
        <v>0</v>
      </c>
      <c r="P178" s="84">
        <f t="shared" si="40"/>
        <v>380</v>
      </c>
      <c r="Q178" s="173">
        <f t="shared" ref="Q178:W178" si="51">SUM(Q179:Q182)</f>
        <v>0</v>
      </c>
      <c r="R178" s="174">
        <f t="shared" si="51"/>
        <v>0</v>
      </c>
      <c r="S178" s="174">
        <f t="shared" si="51"/>
        <v>0</v>
      </c>
      <c r="T178" s="174">
        <f t="shared" si="51"/>
        <v>0</v>
      </c>
      <c r="U178" s="174">
        <f t="shared" si="51"/>
        <v>0</v>
      </c>
      <c r="V178" s="176">
        <f t="shared" si="51"/>
        <v>0</v>
      </c>
      <c r="W178" s="340">
        <f t="shared" si="51"/>
        <v>0</v>
      </c>
      <c r="X178" s="84">
        <f t="shared" si="39"/>
        <v>0</v>
      </c>
    </row>
    <row r="179" spans="1:24" ht="24" customHeight="1">
      <c r="A179" s="454"/>
      <c r="B179" s="452"/>
      <c r="C179" s="352" t="s">
        <v>176</v>
      </c>
      <c r="D179" s="173">
        <v>0</v>
      </c>
      <c r="E179" s="174">
        <v>0</v>
      </c>
      <c r="F179" s="174">
        <v>0</v>
      </c>
      <c r="G179" s="174">
        <v>0</v>
      </c>
      <c r="H179" s="174">
        <v>0</v>
      </c>
      <c r="I179" s="174">
        <v>0</v>
      </c>
      <c r="J179" s="185">
        <v>0</v>
      </c>
      <c r="K179" s="174">
        <v>0</v>
      </c>
      <c r="L179" s="174">
        <v>0</v>
      </c>
      <c r="M179" s="174">
        <v>0</v>
      </c>
      <c r="N179" s="174">
        <v>0</v>
      </c>
      <c r="O179" s="176">
        <v>0</v>
      </c>
      <c r="P179" s="84">
        <f t="shared" si="40"/>
        <v>0</v>
      </c>
      <c r="Q179" s="173">
        <v>0</v>
      </c>
      <c r="R179" s="174">
        <v>0</v>
      </c>
      <c r="S179" s="174">
        <v>0</v>
      </c>
      <c r="T179" s="174">
        <v>0</v>
      </c>
      <c r="U179" s="174">
        <v>0</v>
      </c>
      <c r="V179" s="176">
        <v>0</v>
      </c>
      <c r="W179" s="340">
        <v>0</v>
      </c>
      <c r="X179" s="84">
        <f t="shared" si="39"/>
        <v>0</v>
      </c>
    </row>
    <row r="180" spans="1:24" ht="24" customHeight="1">
      <c r="A180" s="454"/>
      <c r="B180" s="452"/>
      <c r="C180" s="352" t="s">
        <v>171</v>
      </c>
      <c r="D180" s="173">
        <v>0</v>
      </c>
      <c r="E180" s="174">
        <v>50</v>
      </c>
      <c r="F180" s="185"/>
      <c r="G180" s="174">
        <v>100</v>
      </c>
      <c r="H180" s="174">
        <v>130</v>
      </c>
      <c r="I180" s="174"/>
      <c r="J180" s="185"/>
      <c r="K180" s="174">
        <v>100</v>
      </c>
      <c r="L180" s="174">
        <v>0</v>
      </c>
      <c r="M180" s="174">
        <v>0</v>
      </c>
      <c r="N180" s="174">
        <v>0</v>
      </c>
      <c r="O180" s="176">
        <v>0</v>
      </c>
      <c r="P180" s="84">
        <f t="shared" si="40"/>
        <v>380</v>
      </c>
      <c r="Q180" s="173">
        <v>0</v>
      </c>
      <c r="R180" s="174"/>
      <c r="S180" s="174">
        <v>0</v>
      </c>
      <c r="T180" s="174"/>
      <c r="U180" s="174"/>
      <c r="V180" s="176">
        <v>0</v>
      </c>
      <c r="W180" s="175"/>
      <c r="X180" s="84">
        <f t="shared" si="39"/>
        <v>0</v>
      </c>
    </row>
    <row r="181" spans="1:24" ht="24" customHeight="1">
      <c r="A181" s="454"/>
      <c r="B181" s="452"/>
      <c r="C181" s="352" t="s">
        <v>175</v>
      </c>
      <c r="D181" s="173">
        <v>0</v>
      </c>
      <c r="E181" s="174">
        <v>0</v>
      </c>
      <c r="F181" s="174">
        <v>0</v>
      </c>
      <c r="G181" s="174">
        <v>0</v>
      </c>
      <c r="H181" s="174">
        <v>0</v>
      </c>
      <c r="I181" s="174">
        <v>0</v>
      </c>
      <c r="J181" s="185">
        <v>0</v>
      </c>
      <c r="K181" s="174">
        <v>0</v>
      </c>
      <c r="L181" s="174">
        <v>0</v>
      </c>
      <c r="M181" s="174">
        <v>0</v>
      </c>
      <c r="N181" s="174">
        <v>0</v>
      </c>
      <c r="O181" s="176">
        <v>0</v>
      </c>
      <c r="P181" s="84">
        <f t="shared" si="40"/>
        <v>0</v>
      </c>
      <c r="Q181" s="173">
        <v>0</v>
      </c>
      <c r="R181" s="174">
        <v>0</v>
      </c>
      <c r="S181" s="174">
        <v>0</v>
      </c>
      <c r="T181" s="174">
        <v>0</v>
      </c>
      <c r="U181" s="174">
        <v>0</v>
      </c>
      <c r="V181" s="176">
        <v>0</v>
      </c>
      <c r="W181" s="340"/>
      <c r="X181" s="84">
        <f t="shared" si="39"/>
        <v>0</v>
      </c>
    </row>
    <row r="182" spans="1:24" ht="24" customHeight="1">
      <c r="A182" s="454"/>
      <c r="B182" s="452"/>
      <c r="C182" s="352" t="s">
        <v>170</v>
      </c>
      <c r="D182" s="173">
        <v>0</v>
      </c>
      <c r="E182" s="174">
        <v>0</v>
      </c>
      <c r="F182" s="184">
        <v>0</v>
      </c>
      <c r="G182" s="174">
        <v>0</v>
      </c>
      <c r="H182" s="174">
        <v>0</v>
      </c>
      <c r="I182" s="174">
        <v>0</v>
      </c>
      <c r="J182" s="185">
        <v>0</v>
      </c>
      <c r="K182" s="174">
        <v>0</v>
      </c>
      <c r="L182" s="174">
        <v>0</v>
      </c>
      <c r="M182" s="174">
        <v>0</v>
      </c>
      <c r="N182" s="174">
        <v>0</v>
      </c>
      <c r="O182" s="176">
        <v>0</v>
      </c>
      <c r="P182" s="84">
        <f t="shared" si="40"/>
        <v>0</v>
      </c>
      <c r="Q182" s="173">
        <v>0</v>
      </c>
      <c r="R182" s="174">
        <v>0</v>
      </c>
      <c r="S182" s="174">
        <v>0</v>
      </c>
      <c r="T182" s="174">
        <v>0</v>
      </c>
      <c r="U182" s="174">
        <v>0</v>
      </c>
      <c r="V182" s="176">
        <v>0</v>
      </c>
      <c r="W182" s="340"/>
      <c r="X182" s="84">
        <f t="shared" si="39"/>
        <v>0</v>
      </c>
    </row>
    <row r="183" spans="1:24" ht="24" customHeight="1">
      <c r="A183" s="454"/>
      <c r="B183" s="448" t="s">
        <v>322</v>
      </c>
      <c r="C183" s="449"/>
      <c r="D183" s="173">
        <v>0</v>
      </c>
      <c r="E183" s="174">
        <v>0</v>
      </c>
      <c r="F183" s="174">
        <v>300</v>
      </c>
      <c r="G183" s="174">
        <v>0</v>
      </c>
      <c r="H183" s="174">
        <v>0</v>
      </c>
      <c r="I183" s="174">
        <v>0</v>
      </c>
      <c r="J183" s="185">
        <v>100</v>
      </c>
      <c r="K183" s="174">
        <v>0</v>
      </c>
      <c r="L183" s="174">
        <v>0</v>
      </c>
      <c r="M183" s="174">
        <v>0</v>
      </c>
      <c r="N183" s="174">
        <v>0</v>
      </c>
      <c r="O183" s="176">
        <v>0</v>
      </c>
      <c r="P183" s="84">
        <f t="shared" si="40"/>
        <v>400</v>
      </c>
      <c r="Q183" s="173">
        <v>0</v>
      </c>
      <c r="R183" s="174">
        <v>300</v>
      </c>
      <c r="S183" s="174"/>
      <c r="T183" s="174">
        <v>0</v>
      </c>
      <c r="U183" s="174">
        <v>0</v>
      </c>
      <c r="V183" s="176">
        <v>600</v>
      </c>
      <c r="W183" s="340"/>
      <c r="X183" s="84">
        <f t="shared" si="39"/>
        <v>900</v>
      </c>
    </row>
    <row r="184" spans="1:24" ht="24" customHeight="1">
      <c r="A184" s="454"/>
      <c r="B184" s="436" t="s">
        <v>252</v>
      </c>
      <c r="C184" s="437"/>
      <c r="D184" s="189"/>
      <c r="E184" s="190"/>
      <c r="F184" s="190"/>
      <c r="G184" s="190"/>
      <c r="H184" s="190"/>
      <c r="I184" s="190">
        <v>105</v>
      </c>
      <c r="J184" s="334"/>
      <c r="K184" s="190"/>
      <c r="L184" s="190"/>
      <c r="M184" s="190"/>
      <c r="N184" s="190"/>
      <c r="O184" s="335"/>
      <c r="P184" s="91"/>
      <c r="Q184" s="189"/>
      <c r="R184" s="190"/>
      <c r="S184" s="190"/>
      <c r="T184" s="190"/>
      <c r="U184" s="190"/>
      <c r="V184" s="335"/>
      <c r="W184" s="347"/>
      <c r="X184" s="91"/>
    </row>
    <row r="185" spans="1:24" ht="24" customHeight="1">
      <c r="A185" s="455"/>
      <c r="B185" s="444" t="s">
        <v>174</v>
      </c>
      <c r="C185" s="445"/>
      <c r="D185" s="180">
        <v>0</v>
      </c>
      <c r="E185" s="181">
        <v>0</v>
      </c>
      <c r="F185" s="181">
        <v>0</v>
      </c>
      <c r="G185" s="181">
        <v>0</v>
      </c>
      <c r="H185" s="181">
        <v>0</v>
      </c>
      <c r="I185" s="181">
        <v>0</v>
      </c>
      <c r="J185" s="332">
        <v>0</v>
      </c>
      <c r="K185" s="181">
        <v>0</v>
      </c>
      <c r="L185" s="181">
        <v>0</v>
      </c>
      <c r="M185" s="181">
        <v>0</v>
      </c>
      <c r="N185" s="181">
        <v>0</v>
      </c>
      <c r="O185" s="333">
        <v>0</v>
      </c>
      <c r="P185" s="301">
        <f t="shared" si="40"/>
        <v>0</v>
      </c>
      <c r="Q185" s="180">
        <v>0</v>
      </c>
      <c r="R185" s="181">
        <v>0</v>
      </c>
      <c r="S185" s="181">
        <v>0</v>
      </c>
      <c r="T185" s="181">
        <v>0</v>
      </c>
      <c r="U185" s="181">
        <v>0</v>
      </c>
      <c r="V185" s="333">
        <v>0</v>
      </c>
      <c r="W185" s="341"/>
      <c r="X185" s="86">
        <f t="shared" si="39"/>
        <v>0</v>
      </c>
    </row>
    <row r="186" spans="1:24" ht="24" customHeight="1">
      <c r="A186" s="453" t="s">
        <v>214</v>
      </c>
      <c r="B186" s="446" t="s">
        <v>173</v>
      </c>
      <c r="C186" s="447"/>
      <c r="D186" s="182">
        <v>300</v>
      </c>
      <c r="E186" s="183"/>
      <c r="F186" s="183"/>
      <c r="G186" s="183"/>
      <c r="H186" s="183"/>
      <c r="I186" s="183"/>
      <c r="J186" s="331">
        <v>200</v>
      </c>
      <c r="K186" s="172"/>
      <c r="L186" s="172">
        <v>100</v>
      </c>
      <c r="M186" s="172"/>
      <c r="N186" s="172"/>
      <c r="O186" s="299"/>
      <c r="P186" s="87">
        <f t="shared" si="40"/>
        <v>600</v>
      </c>
      <c r="Q186" s="171">
        <v>250</v>
      </c>
      <c r="R186" s="172"/>
      <c r="S186" s="172"/>
      <c r="T186" s="172"/>
      <c r="U186" s="172"/>
      <c r="V186" s="338"/>
      <c r="W186" s="339">
        <v>200</v>
      </c>
      <c r="X186" s="87">
        <f t="shared" si="39"/>
        <v>450</v>
      </c>
    </row>
    <row r="187" spans="1:24" ht="24" customHeight="1">
      <c r="A187" s="454"/>
      <c r="B187" s="448" t="s">
        <v>172</v>
      </c>
      <c r="C187" s="449"/>
      <c r="D187" s="173">
        <v>120</v>
      </c>
      <c r="E187" s="174">
        <v>120</v>
      </c>
      <c r="F187" s="174">
        <v>120</v>
      </c>
      <c r="G187" s="174">
        <v>120</v>
      </c>
      <c r="H187" s="174">
        <v>120</v>
      </c>
      <c r="I187" s="174">
        <v>250</v>
      </c>
      <c r="J187" s="185">
        <v>120</v>
      </c>
      <c r="K187" s="174">
        <v>120</v>
      </c>
      <c r="L187" s="174">
        <v>120</v>
      </c>
      <c r="M187" s="174">
        <v>120</v>
      </c>
      <c r="N187" s="174">
        <v>200</v>
      </c>
      <c r="O187" s="176">
        <v>120</v>
      </c>
      <c r="P187" s="84">
        <f t="shared" si="40"/>
        <v>1650</v>
      </c>
      <c r="Q187" s="173">
        <v>120</v>
      </c>
      <c r="R187" s="174">
        <v>120</v>
      </c>
      <c r="S187" s="174">
        <v>120</v>
      </c>
      <c r="T187" s="174">
        <v>120</v>
      </c>
      <c r="U187" s="174">
        <v>120</v>
      </c>
      <c r="V187" s="174">
        <v>400</v>
      </c>
      <c r="W187" s="340">
        <v>700</v>
      </c>
      <c r="X187" s="84">
        <f t="shared" si="39"/>
        <v>1700</v>
      </c>
    </row>
    <row r="188" spans="1:24" ht="24" customHeight="1">
      <c r="A188" s="454"/>
      <c r="B188" s="450" t="s">
        <v>198</v>
      </c>
      <c r="C188" s="451"/>
      <c r="D188" s="173">
        <f>SUM(D189:D192)</f>
        <v>0</v>
      </c>
      <c r="E188" s="174">
        <f t="shared" ref="E188:O188" si="52">SUM(E189:E192)</f>
        <v>0</v>
      </c>
      <c r="F188" s="174">
        <f t="shared" si="52"/>
        <v>200</v>
      </c>
      <c r="G188" s="174">
        <f t="shared" si="52"/>
        <v>0</v>
      </c>
      <c r="H188" s="174">
        <f t="shared" si="52"/>
        <v>0</v>
      </c>
      <c r="I188" s="174">
        <f t="shared" si="52"/>
        <v>0</v>
      </c>
      <c r="J188" s="174">
        <f t="shared" si="52"/>
        <v>150</v>
      </c>
      <c r="K188" s="174">
        <f t="shared" si="52"/>
        <v>150</v>
      </c>
      <c r="L188" s="174">
        <f t="shared" si="52"/>
        <v>0</v>
      </c>
      <c r="M188" s="174">
        <f t="shared" si="52"/>
        <v>0</v>
      </c>
      <c r="N188" s="174">
        <f t="shared" si="52"/>
        <v>0</v>
      </c>
      <c r="O188" s="174">
        <f t="shared" si="52"/>
        <v>0</v>
      </c>
      <c r="P188" s="84">
        <f t="shared" si="40"/>
        <v>500</v>
      </c>
      <c r="Q188" s="173">
        <f t="shared" ref="Q188:W188" si="53">SUM(Q189:Q192)</f>
        <v>0</v>
      </c>
      <c r="R188" s="174">
        <f t="shared" si="53"/>
        <v>0</v>
      </c>
      <c r="S188" s="174">
        <f t="shared" si="53"/>
        <v>100</v>
      </c>
      <c r="T188" s="174">
        <f t="shared" si="53"/>
        <v>150</v>
      </c>
      <c r="U188" s="174">
        <f t="shared" si="53"/>
        <v>0</v>
      </c>
      <c r="V188" s="176">
        <f t="shared" si="53"/>
        <v>0</v>
      </c>
      <c r="W188" s="340">
        <f t="shared" si="53"/>
        <v>100</v>
      </c>
      <c r="X188" s="84">
        <f t="shared" si="39"/>
        <v>350</v>
      </c>
    </row>
    <row r="189" spans="1:24" ht="24" customHeight="1">
      <c r="A189" s="454"/>
      <c r="B189" s="452"/>
      <c r="C189" s="352" t="s">
        <v>176</v>
      </c>
      <c r="D189" s="173">
        <v>0</v>
      </c>
      <c r="E189" s="174">
        <v>0</v>
      </c>
      <c r="F189" s="174">
        <v>0</v>
      </c>
      <c r="G189" s="174">
        <v>0</v>
      </c>
      <c r="H189" s="174">
        <v>0</v>
      </c>
      <c r="I189" s="174">
        <v>0</v>
      </c>
      <c r="J189" s="185">
        <v>0</v>
      </c>
      <c r="K189" s="174">
        <v>0</v>
      </c>
      <c r="L189" s="174">
        <v>0</v>
      </c>
      <c r="M189" s="174">
        <v>0</v>
      </c>
      <c r="N189" s="174">
        <v>0</v>
      </c>
      <c r="O189" s="176">
        <v>0</v>
      </c>
      <c r="P189" s="84">
        <f t="shared" si="40"/>
        <v>0</v>
      </c>
      <c r="Q189" s="173">
        <v>0</v>
      </c>
      <c r="R189" s="174">
        <v>0</v>
      </c>
      <c r="S189" s="174">
        <v>0</v>
      </c>
      <c r="T189" s="174">
        <v>0</v>
      </c>
      <c r="U189" s="174">
        <v>0</v>
      </c>
      <c r="V189" s="176">
        <v>0</v>
      </c>
      <c r="W189" s="340">
        <v>0</v>
      </c>
      <c r="X189" s="84">
        <f t="shared" si="39"/>
        <v>0</v>
      </c>
    </row>
    <row r="190" spans="1:24" ht="24" customHeight="1">
      <c r="A190" s="454"/>
      <c r="B190" s="452"/>
      <c r="C190" s="352" t="s">
        <v>171</v>
      </c>
      <c r="D190" s="173"/>
      <c r="E190" s="174"/>
      <c r="F190" s="174">
        <v>200</v>
      </c>
      <c r="G190" s="174"/>
      <c r="H190" s="174"/>
      <c r="I190" s="174"/>
      <c r="J190" s="185"/>
      <c r="K190" s="174">
        <v>150</v>
      </c>
      <c r="L190" s="174"/>
      <c r="M190" s="174"/>
      <c r="N190" s="174"/>
      <c r="O190" s="176"/>
      <c r="P190" s="84">
        <f t="shared" si="40"/>
        <v>350</v>
      </c>
      <c r="Q190" s="173">
        <v>0</v>
      </c>
      <c r="R190" s="174">
        <v>0</v>
      </c>
      <c r="S190" s="174">
        <v>100</v>
      </c>
      <c r="T190" s="174">
        <v>0</v>
      </c>
      <c r="U190" s="174">
        <v>0</v>
      </c>
      <c r="V190" s="176">
        <v>0</v>
      </c>
      <c r="W190" s="175">
        <v>100</v>
      </c>
      <c r="X190" s="84">
        <f t="shared" si="39"/>
        <v>200</v>
      </c>
    </row>
    <row r="191" spans="1:24" ht="24" customHeight="1">
      <c r="A191" s="454"/>
      <c r="B191" s="452"/>
      <c r="C191" s="352" t="s">
        <v>175</v>
      </c>
      <c r="D191" s="173">
        <v>0</v>
      </c>
      <c r="E191" s="174">
        <v>0</v>
      </c>
      <c r="F191" s="174">
        <v>0</v>
      </c>
      <c r="G191" s="174">
        <v>0</v>
      </c>
      <c r="H191" s="174">
        <v>0</v>
      </c>
      <c r="I191" s="174">
        <v>0</v>
      </c>
      <c r="J191" s="185">
        <v>0</v>
      </c>
      <c r="K191" s="174">
        <v>0</v>
      </c>
      <c r="L191" s="174">
        <v>0</v>
      </c>
      <c r="M191" s="174">
        <v>0</v>
      </c>
      <c r="N191" s="174">
        <v>0</v>
      </c>
      <c r="O191" s="176">
        <v>0</v>
      </c>
      <c r="P191" s="84">
        <f t="shared" si="40"/>
        <v>0</v>
      </c>
      <c r="Q191" s="173">
        <v>0</v>
      </c>
      <c r="R191" s="174">
        <v>0</v>
      </c>
      <c r="S191" s="174">
        <v>0</v>
      </c>
      <c r="T191" s="174">
        <v>0</v>
      </c>
      <c r="U191" s="174">
        <v>0</v>
      </c>
      <c r="V191" s="176">
        <v>0</v>
      </c>
      <c r="W191" s="340">
        <v>0</v>
      </c>
      <c r="X191" s="84">
        <f t="shared" si="39"/>
        <v>0</v>
      </c>
    </row>
    <row r="192" spans="1:24" ht="24" customHeight="1">
      <c r="A192" s="454"/>
      <c r="B192" s="452"/>
      <c r="C192" s="352" t="s">
        <v>170</v>
      </c>
      <c r="D192" s="173"/>
      <c r="E192" s="174"/>
      <c r="F192" s="174"/>
      <c r="G192" s="174"/>
      <c r="H192" s="174"/>
      <c r="I192" s="174"/>
      <c r="J192" s="185">
        <v>150</v>
      </c>
      <c r="K192" s="174"/>
      <c r="L192" s="174"/>
      <c r="M192" s="174"/>
      <c r="N192" s="174"/>
      <c r="O192" s="176"/>
      <c r="P192" s="84">
        <f t="shared" si="40"/>
        <v>150</v>
      </c>
      <c r="Q192" s="173">
        <v>0</v>
      </c>
      <c r="R192" s="174">
        <v>0</v>
      </c>
      <c r="S192" s="174">
        <v>0</v>
      </c>
      <c r="T192" s="174">
        <v>150</v>
      </c>
      <c r="U192" s="174">
        <v>0</v>
      </c>
      <c r="V192" s="176">
        <v>0</v>
      </c>
      <c r="W192" s="340">
        <v>0</v>
      </c>
      <c r="X192" s="84">
        <f t="shared" si="39"/>
        <v>150</v>
      </c>
    </row>
    <row r="193" spans="1:24" ht="24" customHeight="1">
      <c r="A193" s="454"/>
      <c r="B193" s="448" t="s">
        <v>323</v>
      </c>
      <c r="C193" s="449"/>
      <c r="D193" s="173"/>
      <c r="E193" s="174"/>
      <c r="F193" s="174"/>
      <c r="G193" s="174"/>
      <c r="H193" s="174"/>
      <c r="I193" s="174"/>
      <c r="J193" s="185"/>
      <c r="K193" s="174"/>
      <c r="L193" s="174"/>
      <c r="M193" s="174"/>
      <c r="N193" s="174">
        <v>50</v>
      </c>
      <c r="O193" s="176"/>
      <c r="P193" s="84">
        <f t="shared" si="40"/>
        <v>50</v>
      </c>
      <c r="Q193" s="173">
        <v>0</v>
      </c>
      <c r="R193" s="174">
        <v>0</v>
      </c>
      <c r="S193" s="174">
        <v>0</v>
      </c>
      <c r="T193" s="174">
        <v>0</v>
      </c>
      <c r="U193" s="174">
        <v>0</v>
      </c>
      <c r="V193" s="176">
        <v>0</v>
      </c>
      <c r="W193" s="340">
        <v>0</v>
      </c>
      <c r="X193" s="84">
        <f t="shared" si="39"/>
        <v>0</v>
      </c>
    </row>
    <row r="194" spans="1:24" ht="24" customHeight="1">
      <c r="A194" s="455"/>
      <c r="B194" s="444" t="s">
        <v>174</v>
      </c>
      <c r="C194" s="445"/>
      <c r="D194" s="180">
        <v>0</v>
      </c>
      <c r="E194" s="181">
        <v>0</v>
      </c>
      <c r="F194" s="181">
        <v>0</v>
      </c>
      <c r="G194" s="181">
        <v>0</v>
      </c>
      <c r="H194" s="181">
        <v>0</v>
      </c>
      <c r="I194" s="181">
        <v>0</v>
      </c>
      <c r="J194" s="332">
        <v>0</v>
      </c>
      <c r="K194" s="181">
        <v>0</v>
      </c>
      <c r="L194" s="181">
        <v>0</v>
      </c>
      <c r="M194" s="181">
        <v>0</v>
      </c>
      <c r="N194" s="181">
        <v>0</v>
      </c>
      <c r="O194" s="333">
        <v>0</v>
      </c>
      <c r="P194" s="301">
        <f t="shared" si="40"/>
        <v>0</v>
      </c>
      <c r="Q194" s="180">
        <v>0</v>
      </c>
      <c r="R194" s="181">
        <v>0</v>
      </c>
      <c r="S194" s="181">
        <v>0</v>
      </c>
      <c r="T194" s="181">
        <v>0</v>
      </c>
      <c r="U194" s="181">
        <v>0</v>
      </c>
      <c r="V194" s="333">
        <v>0</v>
      </c>
      <c r="W194" s="341">
        <v>200</v>
      </c>
      <c r="X194" s="86">
        <f t="shared" si="39"/>
        <v>200</v>
      </c>
    </row>
    <row r="195" spans="1:24" ht="24" customHeight="1">
      <c r="A195" s="453" t="s">
        <v>215</v>
      </c>
      <c r="B195" s="446" t="s">
        <v>173</v>
      </c>
      <c r="C195" s="447"/>
      <c r="D195" s="182">
        <v>0</v>
      </c>
      <c r="E195" s="183">
        <v>0</v>
      </c>
      <c r="F195" s="183">
        <v>0</v>
      </c>
      <c r="G195" s="183">
        <v>0</v>
      </c>
      <c r="H195" s="183">
        <v>0</v>
      </c>
      <c r="I195" s="183">
        <v>0</v>
      </c>
      <c r="J195" s="331"/>
      <c r="K195" s="172"/>
      <c r="L195" s="172"/>
      <c r="M195" s="172"/>
      <c r="N195" s="172"/>
      <c r="O195" s="299"/>
      <c r="P195" s="87">
        <f t="shared" si="40"/>
        <v>0</v>
      </c>
      <c r="Q195" s="171"/>
      <c r="R195" s="172"/>
      <c r="S195" s="172"/>
      <c r="T195" s="172"/>
      <c r="U195" s="172"/>
      <c r="V195" s="338"/>
      <c r="W195" s="339"/>
      <c r="X195" s="87">
        <f t="shared" si="39"/>
        <v>0</v>
      </c>
    </row>
    <row r="196" spans="1:24" ht="24" customHeight="1">
      <c r="A196" s="454"/>
      <c r="B196" s="448" t="s">
        <v>172</v>
      </c>
      <c r="C196" s="449"/>
      <c r="D196" s="173">
        <v>0</v>
      </c>
      <c r="E196" s="174">
        <v>0</v>
      </c>
      <c r="F196" s="174">
        <v>0</v>
      </c>
      <c r="G196" s="174">
        <v>0</v>
      </c>
      <c r="H196" s="174">
        <v>0</v>
      </c>
      <c r="I196" s="174">
        <v>0</v>
      </c>
      <c r="J196" s="185">
        <v>77</v>
      </c>
      <c r="K196" s="174"/>
      <c r="L196" s="174"/>
      <c r="M196" s="174"/>
      <c r="N196" s="174"/>
      <c r="O196" s="176">
        <v>100</v>
      </c>
      <c r="P196" s="84">
        <f t="shared" si="40"/>
        <v>177</v>
      </c>
      <c r="Q196" s="173"/>
      <c r="R196" s="174"/>
      <c r="S196" s="174"/>
      <c r="T196" s="174"/>
      <c r="U196" s="174"/>
      <c r="V196" s="174"/>
      <c r="W196" s="340">
        <v>100</v>
      </c>
      <c r="X196" s="84">
        <f t="shared" si="39"/>
        <v>100</v>
      </c>
    </row>
    <row r="197" spans="1:24" ht="24" customHeight="1">
      <c r="A197" s="454"/>
      <c r="B197" s="450" t="s">
        <v>198</v>
      </c>
      <c r="C197" s="451"/>
      <c r="D197" s="173">
        <v>0</v>
      </c>
      <c r="E197" s="174">
        <v>0</v>
      </c>
      <c r="F197" s="174">
        <v>0</v>
      </c>
      <c r="G197" s="174">
        <v>0</v>
      </c>
      <c r="H197" s="174">
        <v>0</v>
      </c>
      <c r="I197" s="174">
        <v>0</v>
      </c>
      <c r="J197" s="174">
        <f t="shared" ref="J197:O197" si="54">SUM(J198:J201)</f>
        <v>0</v>
      </c>
      <c r="K197" s="174">
        <f t="shared" si="54"/>
        <v>0</v>
      </c>
      <c r="L197" s="174">
        <f t="shared" si="54"/>
        <v>0</v>
      </c>
      <c r="M197" s="174">
        <f t="shared" si="54"/>
        <v>0</v>
      </c>
      <c r="N197" s="174">
        <f t="shared" si="54"/>
        <v>0</v>
      </c>
      <c r="O197" s="174">
        <f t="shared" si="54"/>
        <v>0</v>
      </c>
      <c r="P197" s="84">
        <f t="shared" si="40"/>
        <v>0</v>
      </c>
      <c r="Q197" s="173">
        <f t="shared" ref="Q197:W197" si="55">SUM(Q198:Q201)</f>
        <v>0</v>
      </c>
      <c r="R197" s="174">
        <f t="shared" si="55"/>
        <v>0</v>
      </c>
      <c r="S197" s="174">
        <f t="shared" si="55"/>
        <v>0</v>
      </c>
      <c r="T197" s="174">
        <f t="shared" si="55"/>
        <v>0</v>
      </c>
      <c r="U197" s="174">
        <f t="shared" si="55"/>
        <v>0</v>
      </c>
      <c r="V197" s="176">
        <f t="shared" si="55"/>
        <v>0</v>
      </c>
      <c r="W197" s="340">
        <f t="shared" si="55"/>
        <v>0</v>
      </c>
      <c r="X197" s="84">
        <f t="shared" si="39"/>
        <v>0</v>
      </c>
    </row>
    <row r="198" spans="1:24" ht="24" customHeight="1">
      <c r="A198" s="454"/>
      <c r="B198" s="452"/>
      <c r="C198" s="352" t="s">
        <v>176</v>
      </c>
      <c r="D198" s="173">
        <v>0</v>
      </c>
      <c r="E198" s="174">
        <v>0</v>
      </c>
      <c r="F198" s="174">
        <v>0</v>
      </c>
      <c r="G198" s="174">
        <v>0</v>
      </c>
      <c r="H198" s="174">
        <v>0</v>
      </c>
      <c r="I198" s="174">
        <v>0</v>
      </c>
      <c r="J198" s="185">
        <v>0</v>
      </c>
      <c r="K198" s="174">
        <v>0</v>
      </c>
      <c r="L198" s="174">
        <v>0</v>
      </c>
      <c r="M198" s="174">
        <v>0</v>
      </c>
      <c r="N198" s="174">
        <v>0</v>
      </c>
      <c r="O198" s="176">
        <v>0</v>
      </c>
      <c r="P198" s="84">
        <f t="shared" si="40"/>
        <v>0</v>
      </c>
      <c r="Q198" s="173">
        <v>0</v>
      </c>
      <c r="R198" s="174">
        <v>0</v>
      </c>
      <c r="S198" s="174">
        <v>0</v>
      </c>
      <c r="T198" s="174">
        <v>0</v>
      </c>
      <c r="U198" s="174">
        <v>0</v>
      </c>
      <c r="V198" s="176">
        <v>0</v>
      </c>
      <c r="W198" s="340">
        <v>0</v>
      </c>
      <c r="X198" s="84">
        <f t="shared" ref="X198:X261" si="56">SUM(Q198:W198)</f>
        <v>0</v>
      </c>
    </row>
    <row r="199" spans="1:24" ht="24" customHeight="1">
      <c r="A199" s="454"/>
      <c r="B199" s="452"/>
      <c r="C199" s="352" t="s">
        <v>171</v>
      </c>
      <c r="D199" s="173">
        <v>0</v>
      </c>
      <c r="E199" s="174">
        <v>0</v>
      </c>
      <c r="F199" s="174">
        <v>0</v>
      </c>
      <c r="G199" s="174">
        <v>0</v>
      </c>
      <c r="H199" s="174">
        <v>0</v>
      </c>
      <c r="I199" s="174">
        <v>0</v>
      </c>
      <c r="J199" s="185">
        <v>0</v>
      </c>
      <c r="K199" s="174">
        <v>0</v>
      </c>
      <c r="L199" s="174">
        <v>0</v>
      </c>
      <c r="M199" s="174">
        <v>0</v>
      </c>
      <c r="N199" s="174">
        <v>0</v>
      </c>
      <c r="O199" s="176">
        <v>0</v>
      </c>
      <c r="P199" s="84">
        <f t="shared" ref="P199:P262" si="57">SUM(D199:O199)</f>
        <v>0</v>
      </c>
      <c r="Q199" s="173">
        <v>0</v>
      </c>
      <c r="R199" s="174">
        <v>0</v>
      </c>
      <c r="S199" s="174">
        <v>0</v>
      </c>
      <c r="T199" s="174">
        <v>0</v>
      </c>
      <c r="U199" s="174">
        <v>0</v>
      </c>
      <c r="V199" s="176">
        <v>0</v>
      </c>
      <c r="W199" s="175">
        <v>0</v>
      </c>
      <c r="X199" s="84">
        <f t="shared" si="56"/>
        <v>0</v>
      </c>
    </row>
    <row r="200" spans="1:24" ht="24" customHeight="1">
      <c r="A200" s="454"/>
      <c r="B200" s="452"/>
      <c r="C200" s="352" t="s">
        <v>175</v>
      </c>
      <c r="D200" s="173">
        <v>0</v>
      </c>
      <c r="E200" s="174">
        <v>0</v>
      </c>
      <c r="F200" s="174">
        <v>0</v>
      </c>
      <c r="G200" s="174">
        <v>0</v>
      </c>
      <c r="H200" s="174">
        <v>0</v>
      </c>
      <c r="I200" s="174">
        <v>0</v>
      </c>
      <c r="J200" s="185">
        <v>0</v>
      </c>
      <c r="K200" s="174">
        <v>0</v>
      </c>
      <c r="L200" s="174">
        <v>0</v>
      </c>
      <c r="M200" s="174">
        <v>0</v>
      </c>
      <c r="N200" s="174">
        <v>0</v>
      </c>
      <c r="O200" s="176">
        <v>0</v>
      </c>
      <c r="P200" s="84">
        <f t="shared" si="57"/>
        <v>0</v>
      </c>
      <c r="Q200" s="173">
        <v>0</v>
      </c>
      <c r="R200" s="174">
        <v>0</v>
      </c>
      <c r="S200" s="174">
        <v>0</v>
      </c>
      <c r="T200" s="174">
        <v>0</v>
      </c>
      <c r="U200" s="174">
        <v>0</v>
      </c>
      <c r="V200" s="176">
        <v>0</v>
      </c>
      <c r="W200" s="340">
        <v>0</v>
      </c>
      <c r="X200" s="84">
        <f t="shared" si="56"/>
        <v>0</v>
      </c>
    </row>
    <row r="201" spans="1:24" ht="24" customHeight="1">
      <c r="A201" s="454"/>
      <c r="B201" s="452"/>
      <c r="C201" s="352" t="s">
        <v>170</v>
      </c>
      <c r="D201" s="173">
        <v>0</v>
      </c>
      <c r="E201" s="174">
        <v>0</v>
      </c>
      <c r="F201" s="174">
        <v>0</v>
      </c>
      <c r="G201" s="174">
        <v>0</v>
      </c>
      <c r="H201" s="174">
        <v>0</v>
      </c>
      <c r="I201" s="174">
        <v>0</v>
      </c>
      <c r="J201" s="185">
        <v>0</v>
      </c>
      <c r="K201" s="174">
        <v>0</v>
      </c>
      <c r="L201" s="174">
        <v>0</v>
      </c>
      <c r="M201" s="174">
        <v>0</v>
      </c>
      <c r="N201" s="174">
        <v>0</v>
      </c>
      <c r="O201" s="176">
        <v>0</v>
      </c>
      <c r="P201" s="84">
        <f t="shared" si="57"/>
        <v>0</v>
      </c>
      <c r="Q201" s="173">
        <v>0</v>
      </c>
      <c r="R201" s="174">
        <v>0</v>
      </c>
      <c r="S201" s="174">
        <v>0</v>
      </c>
      <c r="T201" s="174">
        <v>0</v>
      </c>
      <c r="U201" s="174">
        <v>0</v>
      </c>
      <c r="V201" s="176">
        <v>0</v>
      </c>
      <c r="W201" s="340">
        <v>0</v>
      </c>
      <c r="X201" s="84">
        <f t="shared" si="56"/>
        <v>0</v>
      </c>
    </row>
    <row r="202" spans="1:24" ht="24" customHeight="1">
      <c r="A202" s="454"/>
      <c r="B202" s="448" t="s">
        <v>197</v>
      </c>
      <c r="C202" s="449"/>
      <c r="D202" s="173">
        <v>0</v>
      </c>
      <c r="E202" s="174">
        <v>0</v>
      </c>
      <c r="F202" s="174">
        <v>0</v>
      </c>
      <c r="G202" s="174">
        <v>0</v>
      </c>
      <c r="H202" s="174">
        <v>0</v>
      </c>
      <c r="I202" s="174">
        <v>0</v>
      </c>
      <c r="J202" s="185">
        <v>0</v>
      </c>
      <c r="K202" s="174">
        <v>0</v>
      </c>
      <c r="L202" s="174">
        <v>0</v>
      </c>
      <c r="M202" s="174">
        <v>0</v>
      </c>
      <c r="N202" s="174">
        <v>0</v>
      </c>
      <c r="O202" s="176">
        <v>0</v>
      </c>
      <c r="P202" s="84">
        <f t="shared" si="57"/>
        <v>0</v>
      </c>
      <c r="Q202" s="173">
        <v>0</v>
      </c>
      <c r="R202" s="174">
        <v>0</v>
      </c>
      <c r="S202" s="174">
        <v>0</v>
      </c>
      <c r="T202" s="174">
        <v>0</v>
      </c>
      <c r="U202" s="174">
        <v>0</v>
      </c>
      <c r="V202" s="176">
        <v>0</v>
      </c>
      <c r="W202" s="340">
        <v>0</v>
      </c>
      <c r="X202" s="84">
        <f t="shared" si="56"/>
        <v>0</v>
      </c>
    </row>
    <row r="203" spans="1:24" ht="24" customHeight="1">
      <c r="A203" s="455"/>
      <c r="B203" s="444" t="s">
        <v>174</v>
      </c>
      <c r="C203" s="445"/>
      <c r="D203" s="180">
        <v>0</v>
      </c>
      <c r="E203" s="181">
        <v>0</v>
      </c>
      <c r="F203" s="181">
        <v>0</v>
      </c>
      <c r="G203" s="181">
        <v>0</v>
      </c>
      <c r="H203" s="181">
        <v>0</v>
      </c>
      <c r="I203" s="181">
        <v>0</v>
      </c>
      <c r="J203" s="332">
        <v>0</v>
      </c>
      <c r="K203" s="181">
        <v>0</v>
      </c>
      <c r="L203" s="181">
        <v>0</v>
      </c>
      <c r="M203" s="181">
        <v>0</v>
      </c>
      <c r="N203" s="181">
        <v>0</v>
      </c>
      <c r="O203" s="333">
        <v>0</v>
      </c>
      <c r="P203" s="301">
        <f t="shared" si="57"/>
        <v>0</v>
      </c>
      <c r="Q203" s="180">
        <v>0</v>
      </c>
      <c r="R203" s="181">
        <v>0</v>
      </c>
      <c r="S203" s="181">
        <v>0</v>
      </c>
      <c r="T203" s="181">
        <v>0</v>
      </c>
      <c r="U203" s="181">
        <v>0</v>
      </c>
      <c r="V203" s="333">
        <v>0</v>
      </c>
      <c r="W203" s="341">
        <v>80</v>
      </c>
      <c r="X203" s="86">
        <f t="shared" si="56"/>
        <v>80</v>
      </c>
    </row>
    <row r="204" spans="1:24" ht="24" customHeight="1">
      <c r="A204" s="453" t="s">
        <v>216</v>
      </c>
      <c r="B204" s="446" t="s">
        <v>173</v>
      </c>
      <c r="C204" s="447"/>
      <c r="D204" s="182">
        <v>0</v>
      </c>
      <c r="E204" s="183">
        <v>0</v>
      </c>
      <c r="F204" s="183">
        <v>0</v>
      </c>
      <c r="G204" s="183">
        <v>0</v>
      </c>
      <c r="H204" s="183">
        <v>0</v>
      </c>
      <c r="I204" s="183">
        <v>0</v>
      </c>
      <c r="J204" s="331"/>
      <c r="K204" s="172"/>
      <c r="L204" s="172"/>
      <c r="M204" s="172"/>
      <c r="N204" s="172"/>
      <c r="O204" s="299"/>
      <c r="P204" s="87">
        <f t="shared" si="57"/>
        <v>0</v>
      </c>
      <c r="Q204" s="171">
        <v>0</v>
      </c>
      <c r="R204" s="172">
        <v>0</v>
      </c>
      <c r="S204" s="172">
        <v>0</v>
      </c>
      <c r="T204" s="172">
        <v>0</v>
      </c>
      <c r="U204" s="172">
        <v>0</v>
      </c>
      <c r="V204" s="338">
        <v>0</v>
      </c>
      <c r="W204" s="339"/>
      <c r="X204" s="87">
        <f t="shared" si="56"/>
        <v>0</v>
      </c>
    </row>
    <row r="205" spans="1:24" ht="24" customHeight="1">
      <c r="A205" s="454"/>
      <c r="B205" s="448" t="s">
        <v>172</v>
      </c>
      <c r="C205" s="449"/>
      <c r="D205" s="173">
        <v>0</v>
      </c>
      <c r="E205" s="174"/>
      <c r="F205" s="174">
        <v>0</v>
      </c>
      <c r="G205" s="174">
        <v>0</v>
      </c>
      <c r="H205" s="174">
        <v>0</v>
      </c>
      <c r="I205" s="174">
        <v>36</v>
      </c>
      <c r="J205" s="185"/>
      <c r="K205" s="174">
        <v>100</v>
      </c>
      <c r="L205" s="174"/>
      <c r="M205" s="174"/>
      <c r="N205" s="174"/>
      <c r="O205" s="176"/>
      <c r="P205" s="84">
        <f t="shared" si="57"/>
        <v>136</v>
      </c>
      <c r="Q205" s="173">
        <v>0</v>
      </c>
      <c r="R205" s="174">
        <v>0</v>
      </c>
      <c r="S205" s="174">
        <v>0</v>
      </c>
      <c r="T205" s="174">
        <v>0</v>
      </c>
      <c r="U205" s="174">
        <v>0</v>
      </c>
      <c r="V205" s="174"/>
      <c r="W205" s="340">
        <v>100</v>
      </c>
      <c r="X205" s="84">
        <f t="shared" si="56"/>
        <v>100</v>
      </c>
    </row>
    <row r="206" spans="1:24" ht="24" customHeight="1">
      <c r="A206" s="454"/>
      <c r="B206" s="450" t="s">
        <v>198</v>
      </c>
      <c r="C206" s="451"/>
      <c r="D206" s="173">
        <v>0</v>
      </c>
      <c r="E206" s="174">
        <v>0</v>
      </c>
      <c r="F206" s="174">
        <v>0</v>
      </c>
      <c r="G206" s="174">
        <v>0</v>
      </c>
      <c r="H206" s="174">
        <v>0</v>
      </c>
      <c r="I206" s="174">
        <v>0</v>
      </c>
      <c r="J206" s="174">
        <f t="shared" ref="J206:O206" si="58">SUM(J207:J210)</f>
        <v>0</v>
      </c>
      <c r="K206" s="174">
        <f t="shared" si="58"/>
        <v>0</v>
      </c>
      <c r="L206" s="174">
        <f t="shared" si="58"/>
        <v>0</v>
      </c>
      <c r="M206" s="174">
        <f t="shared" si="58"/>
        <v>0</v>
      </c>
      <c r="N206" s="174">
        <f t="shared" si="58"/>
        <v>0</v>
      </c>
      <c r="O206" s="174">
        <f t="shared" si="58"/>
        <v>0</v>
      </c>
      <c r="P206" s="84">
        <f t="shared" si="57"/>
        <v>0</v>
      </c>
      <c r="Q206" s="173">
        <f t="shared" ref="Q206:W206" si="59">SUM(Q207:Q210)</f>
        <v>0</v>
      </c>
      <c r="R206" s="174">
        <f t="shared" si="59"/>
        <v>0</v>
      </c>
      <c r="S206" s="174">
        <f t="shared" si="59"/>
        <v>0</v>
      </c>
      <c r="T206" s="174">
        <f t="shared" si="59"/>
        <v>0</v>
      </c>
      <c r="U206" s="174">
        <f t="shared" si="59"/>
        <v>0</v>
      </c>
      <c r="V206" s="176">
        <f t="shared" si="59"/>
        <v>0</v>
      </c>
      <c r="W206" s="340">
        <f t="shared" si="59"/>
        <v>0</v>
      </c>
      <c r="X206" s="84">
        <f t="shared" si="56"/>
        <v>0</v>
      </c>
    </row>
    <row r="207" spans="1:24" ht="24" customHeight="1">
      <c r="A207" s="454"/>
      <c r="B207" s="452"/>
      <c r="C207" s="352" t="s">
        <v>176</v>
      </c>
      <c r="D207" s="173">
        <v>0</v>
      </c>
      <c r="E207" s="174">
        <v>0</v>
      </c>
      <c r="F207" s="174">
        <v>0</v>
      </c>
      <c r="G207" s="174">
        <v>0</v>
      </c>
      <c r="H207" s="174">
        <v>0</v>
      </c>
      <c r="I207" s="174">
        <v>0</v>
      </c>
      <c r="J207" s="185">
        <v>0</v>
      </c>
      <c r="K207" s="174">
        <v>0</v>
      </c>
      <c r="L207" s="174">
        <v>0</v>
      </c>
      <c r="M207" s="174">
        <v>0</v>
      </c>
      <c r="N207" s="174">
        <v>0</v>
      </c>
      <c r="O207" s="176">
        <v>0</v>
      </c>
      <c r="P207" s="84">
        <f t="shared" si="57"/>
        <v>0</v>
      </c>
      <c r="Q207" s="173">
        <v>0</v>
      </c>
      <c r="R207" s="174">
        <v>0</v>
      </c>
      <c r="S207" s="174">
        <v>0</v>
      </c>
      <c r="T207" s="174">
        <v>0</v>
      </c>
      <c r="U207" s="174">
        <v>0</v>
      </c>
      <c r="V207" s="176">
        <v>0</v>
      </c>
      <c r="W207" s="340">
        <v>0</v>
      </c>
      <c r="X207" s="84">
        <f t="shared" si="56"/>
        <v>0</v>
      </c>
    </row>
    <row r="208" spans="1:24" ht="24" customHeight="1">
      <c r="A208" s="454"/>
      <c r="B208" s="452"/>
      <c r="C208" s="352" t="s">
        <v>171</v>
      </c>
      <c r="D208" s="173">
        <v>0</v>
      </c>
      <c r="E208" s="174">
        <v>0</v>
      </c>
      <c r="F208" s="174">
        <v>0</v>
      </c>
      <c r="G208" s="174">
        <v>0</v>
      </c>
      <c r="H208" s="174">
        <v>0</v>
      </c>
      <c r="I208" s="174">
        <v>0</v>
      </c>
      <c r="J208" s="185">
        <v>0</v>
      </c>
      <c r="K208" s="174">
        <v>0</v>
      </c>
      <c r="L208" s="174">
        <v>0</v>
      </c>
      <c r="M208" s="174">
        <v>0</v>
      </c>
      <c r="N208" s="174">
        <v>0</v>
      </c>
      <c r="O208" s="176">
        <v>0</v>
      </c>
      <c r="P208" s="84">
        <f t="shared" si="57"/>
        <v>0</v>
      </c>
      <c r="Q208" s="173">
        <v>0</v>
      </c>
      <c r="R208" s="174">
        <v>0</v>
      </c>
      <c r="S208" s="174">
        <v>0</v>
      </c>
      <c r="T208" s="174">
        <v>0</v>
      </c>
      <c r="U208" s="174">
        <v>0</v>
      </c>
      <c r="V208" s="176">
        <v>0</v>
      </c>
      <c r="W208" s="175">
        <v>0</v>
      </c>
      <c r="X208" s="84">
        <f t="shared" si="56"/>
        <v>0</v>
      </c>
    </row>
    <row r="209" spans="1:24" ht="24" customHeight="1">
      <c r="A209" s="454"/>
      <c r="B209" s="452"/>
      <c r="C209" s="352" t="s">
        <v>175</v>
      </c>
      <c r="D209" s="173">
        <v>0</v>
      </c>
      <c r="E209" s="174">
        <v>0</v>
      </c>
      <c r="F209" s="174">
        <v>0</v>
      </c>
      <c r="G209" s="174">
        <v>0</v>
      </c>
      <c r="H209" s="174">
        <v>0</v>
      </c>
      <c r="I209" s="174">
        <v>0</v>
      </c>
      <c r="J209" s="185">
        <v>0</v>
      </c>
      <c r="K209" s="174">
        <v>0</v>
      </c>
      <c r="L209" s="174">
        <v>0</v>
      </c>
      <c r="M209" s="174">
        <v>0</v>
      </c>
      <c r="N209" s="174">
        <v>0</v>
      </c>
      <c r="O209" s="176">
        <v>0</v>
      </c>
      <c r="P209" s="84">
        <f t="shared" si="57"/>
        <v>0</v>
      </c>
      <c r="Q209" s="173">
        <v>0</v>
      </c>
      <c r="R209" s="174">
        <v>0</v>
      </c>
      <c r="S209" s="174">
        <v>0</v>
      </c>
      <c r="T209" s="174">
        <v>0</v>
      </c>
      <c r="U209" s="174">
        <v>0</v>
      </c>
      <c r="V209" s="176">
        <v>0</v>
      </c>
      <c r="W209" s="340">
        <v>0</v>
      </c>
      <c r="X209" s="84">
        <f t="shared" si="56"/>
        <v>0</v>
      </c>
    </row>
    <row r="210" spans="1:24" ht="24" customHeight="1">
      <c r="A210" s="454"/>
      <c r="B210" s="452"/>
      <c r="C210" s="352" t="s">
        <v>170</v>
      </c>
      <c r="D210" s="173">
        <v>0</v>
      </c>
      <c r="E210" s="174">
        <v>0</v>
      </c>
      <c r="F210" s="174">
        <v>0</v>
      </c>
      <c r="G210" s="174">
        <v>0</v>
      </c>
      <c r="H210" s="174">
        <v>0</v>
      </c>
      <c r="I210" s="174">
        <v>0</v>
      </c>
      <c r="J210" s="185">
        <v>0</v>
      </c>
      <c r="K210" s="174">
        <v>0</v>
      </c>
      <c r="L210" s="174">
        <v>0</v>
      </c>
      <c r="M210" s="174">
        <v>0</v>
      </c>
      <c r="N210" s="174">
        <v>0</v>
      </c>
      <c r="O210" s="176">
        <v>0</v>
      </c>
      <c r="P210" s="84">
        <f t="shared" si="57"/>
        <v>0</v>
      </c>
      <c r="Q210" s="173">
        <v>0</v>
      </c>
      <c r="R210" s="174">
        <v>0</v>
      </c>
      <c r="S210" s="174">
        <v>0</v>
      </c>
      <c r="T210" s="174">
        <v>0</v>
      </c>
      <c r="U210" s="174">
        <v>0</v>
      </c>
      <c r="V210" s="176">
        <v>0</v>
      </c>
      <c r="W210" s="340">
        <v>0</v>
      </c>
      <c r="X210" s="84">
        <f t="shared" si="56"/>
        <v>0</v>
      </c>
    </row>
    <row r="211" spans="1:24" ht="24" customHeight="1">
      <c r="A211" s="454"/>
      <c r="B211" s="448" t="s">
        <v>197</v>
      </c>
      <c r="C211" s="449"/>
      <c r="D211" s="173">
        <v>0</v>
      </c>
      <c r="E211" s="174">
        <v>0</v>
      </c>
      <c r="F211" s="174">
        <v>0</v>
      </c>
      <c r="G211" s="174">
        <v>0</v>
      </c>
      <c r="H211" s="174">
        <v>0</v>
      </c>
      <c r="I211" s="174">
        <v>0</v>
      </c>
      <c r="J211" s="185">
        <v>0</v>
      </c>
      <c r="K211" s="174">
        <v>0</v>
      </c>
      <c r="L211" s="174">
        <v>0</v>
      </c>
      <c r="M211" s="174">
        <v>0</v>
      </c>
      <c r="N211" s="174">
        <v>0</v>
      </c>
      <c r="O211" s="176">
        <v>0</v>
      </c>
      <c r="P211" s="84">
        <f t="shared" si="57"/>
        <v>0</v>
      </c>
      <c r="Q211" s="173">
        <v>0</v>
      </c>
      <c r="R211" s="174">
        <v>0</v>
      </c>
      <c r="S211" s="174">
        <v>0</v>
      </c>
      <c r="T211" s="174">
        <v>0</v>
      </c>
      <c r="U211" s="174">
        <v>0</v>
      </c>
      <c r="V211" s="176">
        <v>0</v>
      </c>
      <c r="W211" s="340">
        <v>0</v>
      </c>
      <c r="X211" s="84">
        <f t="shared" si="56"/>
        <v>0</v>
      </c>
    </row>
    <row r="212" spans="1:24" ht="24" customHeight="1">
      <c r="A212" s="455"/>
      <c r="B212" s="444" t="s">
        <v>174</v>
      </c>
      <c r="C212" s="445"/>
      <c r="D212" s="180">
        <v>0</v>
      </c>
      <c r="E212" s="181">
        <v>0</v>
      </c>
      <c r="F212" s="181">
        <v>0</v>
      </c>
      <c r="G212" s="181">
        <v>0</v>
      </c>
      <c r="H212" s="181">
        <v>0</v>
      </c>
      <c r="I212" s="181">
        <v>0</v>
      </c>
      <c r="J212" s="332">
        <v>0</v>
      </c>
      <c r="K212" s="181">
        <v>0</v>
      </c>
      <c r="L212" s="181">
        <v>0</v>
      </c>
      <c r="M212" s="181">
        <v>0</v>
      </c>
      <c r="N212" s="181">
        <v>0</v>
      </c>
      <c r="O212" s="333">
        <v>0</v>
      </c>
      <c r="P212" s="301">
        <f t="shared" si="57"/>
        <v>0</v>
      </c>
      <c r="Q212" s="180">
        <v>0</v>
      </c>
      <c r="R212" s="181">
        <v>0</v>
      </c>
      <c r="S212" s="181">
        <v>0</v>
      </c>
      <c r="T212" s="181">
        <v>0</v>
      </c>
      <c r="U212" s="181">
        <v>0</v>
      </c>
      <c r="V212" s="333">
        <v>0</v>
      </c>
      <c r="W212" s="341">
        <v>0</v>
      </c>
      <c r="X212" s="86">
        <f t="shared" si="56"/>
        <v>0</v>
      </c>
    </row>
    <row r="213" spans="1:24" ht="24" customHeight="1">
      <c r="A213" s="453" t="s">
        <v>283</v>
      </c>
      <c r="B213" s="446" t="s">
        <v>173</v>
      </c>
      <c r="C213" s="447"/>
      <c r="D213" s="182">
        <v>100</v>
      </c>
      <c r="E213" s="183">
        <v>0</v>
      </c>
      <c r="F213" s="183">
        <v>100</v>
      </c>
      <c r="G213" s="183">
        <v>0</v>
      </c>
      <c r="H213" s="183">
        <v>0</v>
      </c>
      <c r="I213" s="183">
        <v>100</v>
      </c>
      <c r="J213" s="331"/>
      <c r="K213" s="172"/>
      <c r="L213" s="172">
        <v>100</v>
      </c>
      <c r="M213" s="172"/>
      <c r="N213" s="172"/>
      <c r="O213" s="299">
        <v>100</v>
      </c>
      <c r="P213" s="87">
        <f t="shared" si="57"/>
        <v>500</v>
      </c>
      <c r="Q213" s="171"/>
      <c r="R213" s="172"/>
      <c r="S213" s="172"/>
      <c r="T213" s="172"/>
      <c r="U213" s="172"/>
      <c r="V213" s="338">
        <v>100</v>
      </c>
      <c r="W213" s="339">
        <v>200</v>
      </c>
      <c r="X213" s="87">
        <f t="shared" si="56"/>
        <v>300</v>
      </c>
    </row>
    <row r="214" spans="1:24" ht="24" customHeight="1">
      <c r="A214" s="454"/>
      <c r="B214" s="448" t="s">
        <v>172</v>
      </c>
      <c r="C214" s="449"/>
      <c r="D214" s="173"/>
      <c r="E214" s="174">
        <v>0</v>
      </c>
      <c r="F214" s="174">
        <v>100</v>
      </c>
      <c r="G214" s="174">
        <v>0</v>
      </c>
      <c r="H214" s="174">
        <v>0</v>
      </c>
      <c r="I214" s="174">
        <v>100</v>
      </c>
      <c r="J214" s="185">
        <v>100</v>
      </c>
      <c r="K214" s="174"/>
      <c r="L214" s="174">
        <v>100</v>
      </c>
      <c r="M214" s="174"/>
      <c r="N214" s="174"/>
      <c r="O214" s="176">
        <v>100</v>
      </c>
      <c r="P214" s="84">
        <f t="shared" si="57"/>
        <v>500</v>
      </c>
      <c r="Q214" s="173"/>
      <c r="R214" s="174"/>
      <c r="S214" s="174"/>
      <c r="T214" s="174"/>
      <c r="U214" s="174"/>
      <c r="V214" s="174">
        <v>100</v>
      </c>
      <c r="W214" s="340">
        <v>200</v>
      </c>
      <c r="X214" s="84">
        <f t="shared" si="56"/>
        <v>300</v>
      </c>
    </row>
    <row r="215" spans="1:24" ht="24" customHeight="1">
      <c r="A215" s="454"/>
      <c r="B215" s="450" t="s">
        <v>198</v>
      </c>
      <c r="C215" s="451"/>
      <c r="D215" s="173">
        <f>SUM(D216:D219)</f>
        <v>50</v>
      </c>
      <c r="E215" s="174">
        <f t="shared" ref="E215:O215" si="60">SUM(E216:E219)</f>
        <v>0</v>
      </c>
      <c r="F215" s="174">
        <f t="shared" si="60"/>
        <v>0</v>
      </c>
      <c r="G215" s="174">
        <f t="shared" si="60"/>
        <v>0</v>
      </c>
      <c r="H215" s="174">
        <f t="shared" si="60"/>
        <v>0</v>
      </c>
      <c r="I215" s="174">
        <f t="shared" si="60"/>
        <v>0</v>
      </c>
      <c r="J215" s="174">
        <f t="shared" si="60"/>
        <v>50</v>
      </c>
      <c r="K215" s="174">
        <f t="shared" si="60"/>
        <v>0</v>
      </c>
      <c r="L215" s="174">
        <f t="shared" si="60"/>
        <v>0</v>
      </c>
      <c r="M215" s="174">
        <f t="shared" si="60"/>
        <v>0</v>
      </c>
      <c r="N215" s="174">
        <f t="shared" si="60"/>
        <v>0</v>
      </c>
      <c r="O215" s="174">
        <f t="shared" si="60"/>
        <v>0</v>
      </c>
      <c r="P215" s="84">
        <f t="shared" si="57"/>
        <v>100</v>
      </c>
      <c r="Q215" s="173">
        <f t="shared" ref="Q215:W215" si="61">SUM(Q216:Q219)</f>
        <v>0</v>
      </c>
      <c r="R215" s="174">
        <f t="shared" si="61"/>
        <v>0</v>
      </c>
      <c r="S215" s="174">
        <f t="shared" si="61"/>
        <v>0</v>
      </c>
      <c r="T215" s="174">
        <f t="shared" si="61"/>
        <v>0</v>
      </c>
      <c r="U215" s="174">
        <f t="shared" si="61"/>
        <v>0</v>
      </c>
      <c r="V215" s="176">
        <f t="shared" si="61"/>
        <v>0</v>
      </c>
      <c r="W215" s="340">
        <f t="shared" si="61"/>
        <v>0</v>
      </c>
      <c r="X215" s="84">
        <f t="shared" si="56"/>
        <v>0</v>
      </c>
    </row>
    <row r="216" spans="1:24" ht="24" customHeight="1">
      <c r="A216" s="454"/>
      <c r="B216" s="452"/>
      <c r="C216" s="352" t="s">
        <v>176</v>
      </c>
      <c r="D216" s="173">
        <v>0</v>
      </c>
      <c r="E216" s="174">
        <v>0</v>
      </c>
      <c r="F216" s="174">
        <v>0</v>
      </c>
      <c r="G216" s="174">
        <v>0</v>
      </c>
      <c r="H216" s="174">
        <v>0</v>
      </c>
      <c r="I216" s="174">
        <v>0</v>
      </c>
      <c r="J216" s="185">
        <v>0</v>
      </c>
      <c r="K216" s="174">
        <v>0</v>
      </c>
      <c r="L216" s="174">
        <v>0</v>
      </c>
      <c r="M216" s="174">
        <v>0</v>
      </c>
      <c r="N216" s="174">
        <v>0</v>
      </c>
      <c r="O216" s="176">
        <v>0</v>
      </c>
      <c r="P216" s="84">
        <f t="shared" si="57"/>
        <v>0</v>
      </c>
      <c r="Q216" s="173">
        <v>0</v>
      </c>
      <c r="R216" s="174">
        <v>0</v>
      </c>
      <c r="S216" s="174">
        <v>0</v>
      </c>
      <c r="T216" s="174">
        <v>0</v>
      </c>
      <c r="U216" s="174">
        <v>0</v>
      </c>
      <c r="V216" s="176">
        <v>0</v>
      </c>
      <c r="W216" s="340">
        <v>0</v>
      </c>
      <c r="X216" s="84">
        <f t="shared" si="56"/>
        <v>0</v>
      </c>
    </row>
    <row r="217" spans="1:24" ht="24" customHeight="1">
      <c r="A217" s="454"/>
      <c r="B217" s="452"/>
      <c r="C217" s="352" t="s">
        <v>171</v>
      </c>
      <c r="D217" s="173">
        <v>50</v>
      </c>
      <c r="E217" s="174">
        <v>0</v>
      </c>
      <c r="F217" s="174">
        <v>0</v>
      </c>
      <c r="G217" s="174">
        <v>0</v>
      </c>
      <c r="H217" s="174"/>
      <c r="I217" s="174">
        <v>0</v>
      </c>
      <c r="J217" s="173">
        <v>50</v>
      </c>
      <c r="K217" s="174">
        <v>0</v>
      </c>
      <c r="L217" s="174">
        <v>0</v>
      </c>
      <c r="M217" s="174">
        <v>0</v>
      </c>
      <c r="N217" s="174">
        <v>0</v>
      </c>
      <c r="O217" s="176">
        <v>0</v>
      </c>
      <c r="P217" s="84">
        <f t="shared" si="57"/>
        <v>100</v>
      </c>
      <c r="Q217" s="173"/>
      <c r="R217" s="174">
        <v>0</v>
      </c>
      <c r="S217" s="174">
        <v>0</v>
      </c>
      <c r="T217" s="174">
        <v>0</v>
      </c>
      <c r="U217" s="174">
        <v>0</v>
      </c>
      <c r="V217" s="176">
        <v>0</v>
      </c>
      <c r="W217" s="175">
        <v>0</v>
      </c>
      <c r="X217" s="84">
        <f t="shared" si="56"/>
        <v>0</v>
      </c>
    </row>
    <row r="218" spans="1:24" ht="24" customHeight="1">
      <c r="A218" s="454"/>
      <c r="B218" s="452"/>
      <c r="C218" s="352" t="s">
        <v>175</v>
      </c>
      <c r="D218" s="173">
        <v>0</v>
      </c>
      <c r="E218" s="174">
        <v>0</v>
      </c>
      <c r="F218" s="174">
        <v>0</v>
      </c>
      <c r="G218" s="174">
        <v>0</v>
      </c>
      <c r="H218" s="174">
        <v>0</v>
      </c>
      <c r="I218" s="174">
        <v>0</v>
      </c>
      <c r="J218" s="185">
        <v>0</v>
      </c>
      <c r="K218" s="174">
        <v>0</v>
      </c>
      <c r="L218" s="174">
        <v>0</v>
      </c>
      <c r="M218" s="174">
        <v>0</v>
      </c>
      <c r="N218" s="174">
        <v>0</v>
      </c>
      <c r="O218" s="176">
        <v>0</v>
      </c>
      <c r="P218" s="84">
        <f t="shared" si="57"/>
        <v>0</v>
      </c>
      <c r="Q218" s="173">
        <v>0</v>
      </c>
      <c r="R218" s="174">
        <v>0</v>
      </c>
      <c r="S218" s="174">
        <v>0</v>
      </c>
      <c r="T218" s="174">
        <v>0</v>
      </c>
      <c r="U218" s="174">
        <v>0</v>
      </c>
      <c r="V218" s="176">
        <v>0</v>
      </c>
      <c r="W218" s="340">
        <v>0</v>
      </c>
      <c r="X218" s="84">
        <f t="shared" si="56"/>
        <v>0</v>
      </c>
    </row>
    <row r="219" spans="1:24" ht="24" customHeight="1">
      <c r="A219" s="454"/>
      <c r="B219" s="452"/>
      <c r="C219" s="352" t="s">
        <v>170</v>
      </c>
      <c r="D219" s="173">
        <v>0</v>
      </c>
      <c r="E219" s="174">
        <v>0</v>
      </c>
      <c r="F219" s="174">
        <v>0</v>
      </c>
      <c r="G219" s="174">
        <v>0</v>
      </c>
      <c r="H219" s="174">
        <v>0</v>
      </c>
      <c r="I219" s="174">
        <v>0</v>
      </c>
      <c r="J219" s="185">
        <v>0</v>
      </c>
      <c r="K219" s="174">
        <v>0</v>
      </c>
      <c r="L219" s="174">
        <v>0</v>
      </c>
      <c r="M219" s="174">
        <v>0</v>
      </c>
      <c r="N219" s="174">
        <v>0</v>
      </c>
      <c r="O219" s="176">
        <v>0</v>
      </c>
      <c r="P219" s="84">
        <f t="shared" si="57"/>
        <v>0</v>
      </c>
      <c r="Q219" s="173">
        <v>0</v>
      </c>
      <c r="R219" s="174">
        <v>0</v>
      </c>
      <c r="S219" s="174">
        <v>0</v>
      </c>
      <c r="T219" s="174">
        <v>0</v>
      </c>
      <c r="U219" s="174">
        <v>0</v>
      </c>
      <c r="V219" s="176">
        <v>0</v>
      </c>
      <c r="W219" s="340">
        <v>0</v>
      </c>
      <c r="X219" s="84">
        <f t="shared" si="56"/>
        <v>0</v>
      </c>
    </row>
    <row r="220" spans="1:24" ht="24" customHeight="1">
      <c r="A220" s="454"/>
      <c r="B220" s="448" t="s">
        <v>197</v>
      </c>
      <c r="C220" s="449"/>
      <c r="D220" s="173">
        <v>0</v>
      </c>
      <c r="E220" s="174">
        <v>0</v>
      </c>
      <c r="F220" s="174">
        <v>0</v>
      </c>
      <c r="G220" s="174">
        <v>0</v>
      </c>
      <c r="H220" s="174">
        <v>0</v>
      </c>
      <c r="I220" s="174">
        <v>0</v>
      </c>
      <c r="J220" s="185">
        <v>0</v>
      </c>
      <c r="K220" s="174">
        <v>0</v>
      </c>
      <c r="L220" s="174">
        <v>0</v>
      </c>
      <c r="M220" s="174">
        <v>0</v>
      </c>
      <c r="N220" s="174">
        <v>0</v>
      </c>
      <c r="O220" s="176">
        <v>0</v>
      </c>
      <c r="P220" s="84">
        <f t="shared" si="57"/>
        <v>0</v>
      </c>
      <c r="Q220" s="173">
        <v>0</v>
      </c>
      <c r="R220" s="174">
        <v>0</v>
      </c>
      <c r="S220" s="174">
        <v>0</v>
      </c>
      <c r="T220" s="174">
        <v>0</v>
      </c>
      <c r="U220" s="174">
        <v>0</v>
      </c>
      <c r="V220" s="176">
        <v>0</v>
      </c>
      <c r="W220" s="340">
        <v>0</v>
      </c>
      <c r="X220" s="84">
        <f t="shared" si="56"/>
        <v>0</v>
      </c>
    </row>
    <row r="221" spans="1:24" ht="24" customHeight="1">
      <c r="A221" s="455"/>
      <c r="B221" s="444" t="s">
        <v>174</v>
      </c>
      <c r="C221" s="445"/>
      <c r="D221" s="180">
        <v>0</v>
      </c>
      <c r="E221" s="181">
        <v>0</v>
      </c>
      <c r="F221" s="181">
        <v>0</v>
      </c>
      <c r="G221" s="181">
        <v>0</v>
      </c>
      <c r="H221" s="181">
        <v>0</v>
      </c>
      <c r="I221" s="181">
        <v>0</v>
      </c>
      <c r="J221" s="332">
        <v>0</v>
      </c>
      <c r="K221" s="181">
        <v>0</v>
      </c>
      <c r="L221" s="181">
        <v>0</v>
      </c>
      <c r="M221" s="181">
        <v>0</v>
      </c>
      <c r="N221" s="181">
        <v>0</v>
      </c>
      <c r="O221" s="333">
        <v>0</v>
      </c>
      <c r="P221" s="301">
        <f t="shared" si="57"/>
        <v>0</v>
      </c>
      <c r="Q221" s="180">
        <v>0</v>
      </c>
      <c r="R221" s="181">
        <v>0</v>
      </c>
      <c r="S221" s="181">
        <v>0</v>
      </c>
      <c r="T221" s="181">
        <v>0</v>
      </c>
      <c r="U221" s="181">
        <v>0</v>
      </c>
      <c r="V221" s="333">
        <v>0</v>
      </c>
      <c r="W221" s="341">
        <v>100</v>
      </c>
      <c r="X221" s="86">
        <f t="shared" si="56"/>
        <v>100</v>
      </c>
    </row>
    <row r="222" spans="1:24" ht="24" customHeight="1">
      <c r="A222" s="453" t="s">
        <v>250</v>
      </c>
      <c r="B222" s="446" t="s">
        <v>173</v>
      </c>
      <c r="C222" s="447"/>
      <c r="D222" s="182">
        <v>100</v>
      </c>
      <c r="E222" s="183">
        <v>100</v>
      </c>
      <c r="F222" s="183">
        <v>100</v>
      </c>
      <c r="G222" s="183">
        <v>100</v>
      </c>
      <c r="H222" s="183">
        <v>100</v>
      </c>
      <c r="I222" s="183">
        <v>100</v>
      </c>
      <c r="J222" s="331">
        <v>100</v>
      </c>
      <c r="K222" s="172">
        <v>100</v>
      </c>
      <c r="L222" s="172">
        <v>100</v>
      </c>
      <c r="M222" s="172">
        <v>100</v>
      </c>
      <c r="N222" s="172">
        <v>100</v>
      </c>
      <c r="O222" s="299">
        <v>100</v>
      </c>
      <c r="P222" s="87">
        <f t="shared" si="57"/>
        <v>1200</v>
      </c>
      <c r="Q222" s="171">
        <v>100</v>
      </c>
      <c r="R222" s="172">
        <v>100</v>
      </c>
      <c r="S222" s="172">
        <v>100</v>
      </c>
      <c r="T222" s="172">
        <v>100</v>
      </c>
      <c r="U222" s="172">
        <v>100</v>
      </c>
      <c r="V222" s="338">
        <v>100</v>
      </c>
      <c r="W222" s="339">
        <v>600</v>
      </c>
      <c r="X222" s="87">
        <f t="shared" si="56"/>
        <v>1200</v>
      </c>
    </row>
    <row r="223" spans="1:24" ht="24" customHeight="1">
      <c r="A223" s="454"/>
      <c r="B223" s="448" t="s">
        <v>172</v>
      </c>
      <c r="C223" s="449"/>
      <c r="D223" s="173">
        <v>100</v>
      </c>
      <c r="E223" s="174">
        <v>100</v>
      </c>
      <c r="F223" s="174">
        <v>100</v>
      </c>
      <c r="G223" s="174">
        <v>100</v>
      </c>
      <c r="H223" s="174">
        <v>100</v>
      </c>
      <c r="I223" s="174">
        <v>100</v>
      </c>
      <c r="J223" s="185">
        <v>100</v>
      </c>
      <c r="K223" s="174">
        <v>100</v>
      </c>
      <c r="L223" s="174">
        <v>100</v>
      </c>
      <c r="M223" s="174">
        <v>100</v>
      </c>
      <c r="N223" s="174">
        <v>100</v>
      </c>
      <c r="O223" s="176">
        <v>100</v>
      </c>
      <c r="P223" s="84">
        <f t="shared" si="57"/>
        <v>1200</v>
      </c>
      <c r="Q223" s="173">
        <v>100</v>
      </c>
      <c r="R223" s="174">
        <v>100</v>
      </c>
      <c r="S223" s="174">
        <v>100</v>
      </c>
      <c r="T223" s="174">
        <v>100</v>
      </c>
      <c r="U223" s="174">
        <v>100</v>
      </c>
      <c r="V223" s="174">
        <v>100</v>
      </c>
      <c r="W223" s="340">
        <v>600</v>
      </c>
      <c r="X223" s="84">
        <f t="shared" si="56"/>
        <v>1200</v>
      </c>
    </row>
    <row r="224" spans="1:24" ht="24" customHeight="1">
      <c r="A224" s="454"/>
      <c r="B224" s="450" t="s">
        <v>198</v>
      </c>
      <c r="C224" s="451"/>
      <c r="D224" s="173">
        <f>SUM(D225:D228)</f>
        <v>0</v>
      </c>
      <c r="E224" s="174">
        <f t="shared" ref="E224:O224" si="62">SUM(E225:E228)</f>
        <v>0</v>
      </c>
      <c r="F224" s="174">
        <f t="shared" si="62"/>
        <v>0</v>
      </c>
      <c r="G224" s="174">
        <f t="shared" si="62"/>
        <v>0</v>
      </c>
      <c r="H224" s="174">
        <f t="shared" si="62"/>
        <v>0</v>
      </c>
      <c r="I224" s="174">
        <f t="shared" si="62"/>
        <v>200</v>
      </c>
      <c r="J224" s="174">
        <f t="shared" si="62"/>
        <v>0</v>
      </c>
      <c r="K224" s="174">
        <f t="shared" si="62"/>
        <v>0</v>
      </c>
      <c r="L224" s="174">
        <f t="shared" si="62"/>
        <v>50</v>
      </c>
      <c r="M224" s="174">
        <f t="shared" si="62"/>
        <v>0</v>
      </c>
      <c r="N224" s="174">
        <f t="shared" si="62"/>
        <v>0</v>
      </c>
      <c r="O224" s="174">
        <f t="shared" si="62"/>
        <v>0</v>
      </c>
      <c r="P224" s="84">
        <f t="shared" si="57"/>
        <v>250</v>
      </c>
      <c r="Q224" s="173">
        <f t="shared" ref="Q224:W224" si="63">SUM(Q225:Q228)</f>
        <v>0</v>
      </c>
      <c r="R224" s="174">
        <f t="shared" si="63"/>
        <v>0</v>
      </c>
      <c r="S224" s="174">
        <f t="shared" si="63"/>
        <v>0</v>
      </c>
      <c r="T224" s="174">
        <f t="shared" si="63"/>
        <v>0</v>
      </c>
      <c r="U224" s="174">
        <f t="shared" si="63"/>
        <v>0</v>
      </c>
      <c r="V224" s="176">
        <f t="shared" si="63"/>
        <v>100</v>
      </c>
      <c r="W224" s="340">
        <f t="shared" si="63"/>
        <v>250</v>
      </c>
      <c r="X224" s="84">
        <f t="shared" si="56"/>
        <v>350</v>
      </c>
    </row>
    <row r="225" spans="1:24" ht="24" customHeight="1">
      <c r="A225" s="454"/>
      <c r="B225" s="452"/>
      <c r="C225" s="352" t="s">
        <v>176</v>
      </c>
      <c r="D225" s="173">
        <v>0</v>
      </c>
      <c r="E225" s="174">
        <v>0</v>
      </c>
      <c r="F225" s="174">
        <v>0</v>
      </c>
      <c r="G225" s="174">
        <v>0</v>
      </c>
      <c r="H225" s="174">
        <v>0</v>
      </c>
      <c r="I225" s="174">
        <v>70</v>
      </c>
      <c r="J225" s="185">
        <v>0</v>
      </c>
      <c r="K225" s="174">
        <v>0</v>
      </c>
      <c r="L225" s="174">
        <v>50</v>
      </c>
      <c r="M225" s="174">
        <v>0</v>
      </c>
      <c r="N225" s="174">
        <v>0</v>
      </c>
      <c r="O225" s="176">
        <v>0</v>
      </c>
      <c r="P225" s="84">
        <f t="shared" si="57"/>
        <v>120</v>
      </c>
      <c r="Q225" s="173">
        <v>0</v>
      </c>
      <c r="R225" s="174">
        <v>0</v>
      </c>
      <c r="S225" s="174">
        <v>0</v>
      </c>
      <c r="T225" s="174">
        <v>0</v>
      </c>
      <c r="U225" s="174">
        <v>0</v>
      </c>
      <c r="V225" s="176">
        <v>70</v>
      </c>
      <c r="W225" s="340">
        <v>50</v>
      </c>
      <c r="X225" s="84">
        <f t="shared" si="56"/>
        <v>120</v>
      </c>
    </row>
    <row r="226" spans="1:24" ht="24" customHeight="1">
      <c r="A226" s="454"/>
      <c r="B226" s="452"/>
      <c r="C226" s="352" t="s">
        <v>171</v>
      </c>
      <c r="D226" s="173">
        <v>0</v>
      </c>
      <c r="E226" s="174">
        <v>0</v>
      </c>
      <c r="F226" s="174">
        <v>0</v>
      </c>
      <c r="G226" s="174">
        <v>0</v>
      </c>
      <c r="H226" s="174">
        <v>0</v>
      </c>
      <c r="I226" s="174">
        <v>130</v>
      </c>
      <c r="J226" s="185">
        <v>0</v>
      </c>
      <c r="K226" s="174">
        <v>0</v>
      </c>
      <c r="L226" s="174">
        <v>0</v>
      </c>
      <c r="M226" s="174">
        <v>0</v>
      </c>
      <c r="N226" s="174">
        <v>0</v>
      </c>
      <c r="O226" s="176">
        <v>0</v>
      </c>
      <c r="P226" s="84">
        <f t="shared" si="57"/>
        <v>130</v>
      </c>
      <c r="Q226" s="173">
        <v>0</v>
      </c>
      <c r="R226" s="174">
        <v>0</v>
      </c>
      <c r="S226" s="174">
        <v>0</v>
      </c>
      <c r="T226" s="174">
        <v>0</v>
      </c>
      <c r="U226" s="174">
        <v>0</v>
      </c>
      <c r="V226" s="176">
        <v>30</v>
      </c>
      <c r="W226" s="175">
        <v>200</v>
      </c>
      <c r="X226" s="84">
        <f t="shared" si="56"/>
        <v>230</v>
      </c>
    </row>
    <row r="227" spans="1:24" ht="24" customHeight="1">
      <c r="A227" s="454"/>
      <c r="B227" s="452"/>
      <c r="C227" s="352" t="s">
        <v>175</v>
      </c>
      <c r="D227" s="173">
        <v>0</v>
      </c>
      <c r="E227" s="174">
        <v>0</v>
      </c>
      <c r="F227" s="174">
        <v>0</v>
      </c>
      <c r="G227" s="174">
        <v>0</v>
      </c>
      <c r="H227" s="174">
        <v>0</v>
      </c>
      <c r="I227" s="174">
        <v>0</v>
      </c>
      <c r="J227" s="185">
        <v>0</v>
      </c>
      <c r="K227" s="174">
        <v>0</v>
      </c>
      <c r="L227" s="174">
        <v>0</v>
      </c>
      <c r="M227" s="174">
        <v>0</v>
      </c>
      <c r="N227" s="174">
        <v>0</v>
      </c>
      <c r="O227" s="176">
        <v>0</v>
      </c>
      <c r="P227" s="84">
        <f t="shared" si="57"/>
        <v>0</v>
      </c>
      <c r="Q227" s="173">
        <v>0</v>
      </c>
      <c r="R227" s="174">
        <v>0</v>
      </c>
      <c r="S227" s="174">
        <v>0</v>
      </c>
      <c r="T227" s="174">
        <v>0</v>
      </c>
      <c r="U227" s="174">
        <v>0</v>
      </c>
      <c r="V227" s="176">
        <v>0</v>
      </c>
      <c r="W227" s="340">
        <v>0</v>
      </c>
      <c r="X227" s="84">
        <f t="shared" si="56"/>
        <v>0</v>
      </c>
    </row>
    <row r="228" spans="1:24" ht="24" customHeight="1">
      <c r="A228" s="454"/>
      <c r="B228" s="452"/>
      <c r="C228" s="352" t="s">
        <v>170</v>
      </c>
      <c r="D228" s="173">
        <v>0</v>
      </c>
      <c r="E228" s="174">
        <v>0</v>
      </c>
      <c r="F228" s="174">
        <v>0</v>
      </c>
      <c r="G228" s="174">
        <v>0</v>
      </c>
      <c r="H228" s="174">
        <v>0</v>
      </c>
      <c r="I228" s="174">
        <v>0</v>
      </c>
      <c r="J228" s="185">
        <v>0</v>
      </c>
      <c r="K228" s="174">
        <v>0</v>
      </c>
      <c r="L228" s="174">
        <v>0</v>
      </c>
      <c r="M228" s="174">
        <v>0</v>
      </c>
      <c r="N228" s="174">
        <v>0</v>
      </c>
      <c r="O228" s="176">
        <v>0</v>
      </c>
      <c r="P228" s="84">
        <f t="shared" si="57"/>
        <v>0</v>
      </c>
      <c r="Q228" s="173">
        <v>0</v>
      </c>
      <c r="R228" s="174">
        <v>0</v>
      </c>
      <c r="S228" s="174">
        <v>0</v>
      </c>
      <c r="T228" s="174">
        <v>0</v>
      </c>
      <c r="U228" s="174">
        <v>0</v>
      </c>
      <c r="V228" s="176">
        <v>0</v>
      </c>
      <c r="W228" s="340">
        <v>0</v>
      </c>
      <c r="X228" s="84">
        <f t="shared" si="56"/>
        <v>0</v>
      </c>
    </row>
    <row r="229" spans="1:24" ht="24" customHeight="1">
      <c r="A229" s="454"/>
      <c r="B229" s="448" t="s">
        <v>197</v>
      </c>
      <c r="C229" s="449"/>
      <c r="D229" s="173">
        <v>0</v>
      </c>
      <c r="E229" s="174">
        <v>0</v>
      </c>
      <c r="F229" s="174">
        <v>0</v>
      </c>
      <c r="G229" s="174">
        <v>0</v>
      </c>
      <c r="H229" s="174">
        <v>0</v>
      </c>
      <c r="I229" s="174">
        <v>0</v>
      </c>
      <c r="J229" s="185">
        <v>0</v>
      </c>
      <c r="K229" s="174">
        <v>0</v>
      </c>
      <c r="L229" s="174">
        <v>0</v>
      </c>
      <c r="M229" s="174">
        <v>0</v>
      </c>
      <c r="N229" s="174">
        <v>0</v>
      </c>
      <c r="O229" s="176">
        <v>0</v>
      </c>
      <c r="P229" s="84">
        <f t="shared" si="57"/>
        <v>0</v>
      </c>
      <c r="Q229" s="173">
        <v>0</v>
      </c>
      <c r="R229" s="174">
        <v>0</v>
      </c>
      <c r="S229" s="174">
        <v>0</v>
      </c>
      <c r="T229" s="174">
        <v>0</v>
      </c>
      <c r="U229" s="174">
        <v>0</v>
      </c>
      <c r="V229" s="176">
        <v>0</v>
      </c>
      <c r="W229" s="340">
        <v>0</v>
      </c>
      <c r="X229" s="84">
        <f t="shared" si="56"/>
        <v>0</v>
      </c>
    </row>
    <row r="230" spans="1:24" ht="24" customHeight="1">
      <c r="A230" s="455"/>
      <c r="B230" s="444" t="s">
        <v>174</v>
      </c>
      <c r="C230" s="445"/>
      <c r="D230" s="180">
        <v>0</v>
      </c>
      <c r="E230" s="181">
        <v>0</v>
      </c>
      <c r="F230" s="181">
        <v>0</v>
      </c>
      <c r="G230" s="181">
        <v>0</v>
      </c>
      <c r="H230" s="181">
        <v>0</v>
      </c>
      <c r="I230" s="181">
        <v>0</v>
      </c>
      <c r="J230" s="332">
        <v>0</v>
      </c>
      <c r="K230" s="181">
        <v>0</v>
      </c>
      <c r="L230" s="181">
        <v>0</v>
      </c>
      <c r="M230" s="181">
        <v>0</v>
      </c>
      <c r="N230" s="181">
        <v>0</v>
      </c>
      <c r="O230" s="333">
        <v>0</v>
      </c>
      <c r="P230" s="301">
        <f t="shared" si="57"/>
        <v>0</v>
      </c>
      <c r="Q230" s="180">
        <v>0</v>
      </c>
      <c r="R230" s="181">
        <v>0</v>
      </c>
      <c r="S230" s="181">
        <v>0</v>
      </c>
      <c r="T230" s="181">
        <v>0</v>
      </c>
      <c r="U230" s="181">
        <v>0</v>
      </c>
      <c r="V230" s="333">
        <v>0</v>
      </c>
      <c r="W230" s="341">
        <v>250</v>
      </c>
      <c r="X230" s="86">
        <f t="shared" si="56"/>
        <v>250</v>
      </c>
    </row>
    <row r="231" spans="1:24" ht="24" customHeight="1">
      <c r="A231" s="453" t="s">
        <v>217</v>
      </c>
      <c r="B231" s="446" t="s">
        <v>173</v>
      </c>
      <c r="C231" s="447"/>
      <c r="D231" s="182">
        <v>200</v>
      </c>
      <c r="E231" s="183">
        <v>0</v>
      </c>
      <c r="F231" s="183"/>
      <c r="G231" s="183">
        <v>115</v>
      </c>
      <c r="H231" s="183">
        <v>0</v>
      </c>
      <c r="I231" s="183">
        <v>0</v>
      </c>
      <c r="J231" s="331">
        <v>0</v>
      </c>
      <c r="K231" s="172">
        <v>0</v>
      </c>
      <c r="L231" s="172">
        <v>0</v>
      </c>
      <c r="M231" s="172">
        <v>0</v>
      </c>
      <c r="N231" s="172">
        <v>0</v>
      </c>
      <c r="O231" s="299">
        <v>0</v>
      </c>
      <c r="P231" s="87">
        <f t="shared" si="57"/>
        <v>315</v>
      </c>
      <c r="Q231" s="171">
        <v>200</v>
      </c>
      <c r="R231" s="172"/>
      <c r="S231" s="172"/>
      <c r="T231" s="172">
        <v>150</v>
      </c>
      <c r="U231" s="172">
        <v>0</v>
      </c>
      <c r="V231" s="338">
        <v>0</v>
      </c>
      <c r="W231" s="339"/>
      <c r="X231" s="87">
        <f t="shared" si="56"/>
        <v>350</v>
      </c>
    </row>
    <row r="232" spans="1:24" ht="24" customHeight="1">
      <c r="A232" s="454"/>
      <c r="B232" s="448" t="s">
        <v>172</v>
      </c>
      <c r="C232" s="449"/>
      <c r="D232" s="173">
        <v>150</v>
      </c>
      <c r="E232" s="174"/>
      <c r="F232" s="174"/>
      <c r="G232" s="174">
        <v>100</v>
      </c>
      <c r="H232" s="174">
        <v>150</v>
      </c>
      <c r="I232" s="174"/>
      <c r="J232" s="185"/>
      <c r="K232" s="174">
        <v>0</v>
      </c>
      <c r="L232" s="174">
        <v>0</v>
      </c>
      <c r="M232" s="174">
        <v>0</v>
      </c>
      <c r="N232" s="174">
        <v>0</v>
      </c>
      <c r="O232" s="176">
        <v>0</v>
      </c>
      <c r="P232" s="84">
        <f t="shared" si="57"/>
        <v>400</v>
      </c>
      <c r="Q232" s="173">
        <v>100</v>
      </c>
      <c r="R232" s="174"/>
      <c r="S232" s="174">
        <v>150</v>
      </c>
      <c r="T232" s="174">
        <v>100</v>
      </c>
      <c r="U232" s="174"/>
      <c r="V232" s="174"/>
      <c r="W232" s="340"/>
      <c r="X232" s="84">
        <f t="shared" si="56"/>
        <v>350</v>
      </c>
    </row>
    <row r="233" spans="1:24" ht="24" customHeight="1">
      <c r="A233" s="454"/>
      <c r="B233" s="450" t="s">
        <v>198</v>
      </c>
      <c r="C233" s="451"/>
      <c r="D233" s="173">
        <f>SUM(D234:D237)</f>
        <v>0</v>
      </c>
      <c r="E233" s="174">
        <f t="shared" ref="E233:O233" si="64">SUM(E234:E237)</f>
        <v>0</v>
      </c>
      <c r="F233" s="174">
        <f t="shared" si="64"/>
        <v>150</v>
      </c>
      <c r="G233" s="174">
        <f t="shared" si="64"/>
        <v>0</v>
      </c>
      <c r="H233" s="174">
        <f t="shared" si="64"/>
        <v>200</v>
      </c>
      <c r="I233" s="174">
        <f t="shared" si="64"/>
        <v>0</v>
      </c>
      <c r="J233" s="174">
        <f t="shared" si="64"/>
        <v>0</v>
      </c>
      <c r="K233" s="174">
        <f t="shared" si="64"/>
        <v>0</v>
      </c>
      <c r="L233" s="174">
        <f t="shared" si="64"/>
        <v>0</v>
      </c>
      <c r="M233" s="174">
        <f t="shared" si="64"/>
        <v>0</v>
      </c>
      <c r="N233" s="174">
        <f t="shared" si="64"/>
        <v>0</v>
      </c>
      <c r="O233" s="174">
        <f t="shared" si="64"/>
        <v>0</v>
      </c>
      <c r="P233" s="84">
        <f t="shared" si="57"/>
        <v>350</v>
      </c>
      <c r="Q233" s="173">
        <f t="shared" ref="Q233:W233" si="65">SUM(Q234:Q237)</f>
        <v>0</v>
      </c>
      <c r="R233" s="174">
        <f t="shared" si="65"/>
        <v>0</v>
      </c>
      <c r="S233" s="174">
        <f t="shared" si="65"/>
        <v>100</v>
      </c>
      <c r="T233" s="174">
        <f t="shared" si="65"/>
        <v>0</v>
      </c>
      <c r="U233" s="174">
        <f t="shared" si="65"/>
        <v>200</v>
      </c>
      <c r="V233" s="176">
        <f t="shared" si="65"/>
        <v>0</v>
      </c>
      <c r="W233" s="340">
        <f t="shared" si="65"/>
        <v>50</v>
      </c>
      <c r="X233" s="84">
        <f t="shared" si="56"/>
        <v>350</v>
      </c>
    </row>
    <row r="234" spans="1:24" ht="24" customHeight="1">
      <c r="A234" s="454"/>
      <c r="B234" s="452"/>
      <c r="C234" s="352" t="s">
        <v>176</v>
      </c>
      <c r="D234" s="173">
        <v>0</v>
      </c>
      <c r="E234" s="174">
        <v>0</v>
      </c>
      <c r="F234" s="174">
        <v>0</v>
      </c>
      <c r="G234" s="174">
        <v>0</v>
      </c>
      <c r="H234" s="174">
        <v>0</v>
      </c>
      <c r="I234" s="174">
        <v>0</v>
      </c>
      <c r="J234" s="185">
        <v>0</v>
      </c>
      <c r="K234" s="174">
        <v>0</v>
      </c>
      <c r="L234" s="174">
        <v>0</v>
      </c>
      <c r="M234" s="174">
        <v>0</v>
      </c>
      <c r="N234" s="174">
        <v>0</v>
      </c>
      <c r="O234" s="176">
        <v>0</v>
      </c>
      <c r="P234" s="84">
        <f t="shared" si="57"/>
        <v>0</v>
      </c>
      <c r="Q234" s="173">
        <v>0</v>
      </c>
      <c r="R234" s="174">
        <v>0</v>
      </c>
      <c r="S234" s="174">
        <v>0</v>
      </c>
      <c r="T234" s="174">
        <v>0</v>
      </c>
      <c r="U234" s="174">
        <v>0</v>
      </c>
      <c r="V234" s="176">
        <v>0</v>
      </c>
      <c r="W234" s="340">
        <v>0</v>
      </c>
      <c r="X234" s="84">
        <f t="shared" si="56"/>
        <v>0</v>
      </c>
    </row>
    <row r="235" spans="1:24" ht="24" customHeight="1">
      <c r="A235" s="454"/>
      <c r="B235" s="452"/>
      <c r="C235" s="352" t="s">
        <v>171</v>
      </c>
      <c r="D235" s="173">
        <v>0</v>
      </c>
      <c r="E235" s="174">
        <v>0</v>
      </c>
      <c r="F235" s="174">
        <v>150</v>
      </c>
      <c r="G235" s="174">
        <v>0</v>
      </c>
      <c r="H235" s="174">
        <v>200</v>
      </c>
      <c r="I235" s="174"/>
      <c r="J235" s="185">
        <v>0</v>
      </c>
      <c r="K235" s="174">
        <v>0</v>
      </c>
      <c r="L235" s="174">
        <v>0</v>
      </c>
      <c r="M235" s="174">
        <v>0</v>
      </c>
      <c r="N235" s="174">
        <v>0</v>
      </c>
      <c r="O235" s="176">
        <v>0</v>
      </c>
      <c r="P235" s="84">
        <f t="shared" si="57"/>
        <v>350</v>
      </c>
      <c r="Q235" s="173">
        <v>0</v>
      </c>
      <c r="R235" s="174">
        <v>0</v>
      </c>
      <c r="S235" s="174">
        <v>100</v>
      </c>
      <c r="T235" s="174"/>
      <c r="U235" s="174">
        <v>200</v>
      </c>
      <c r="V235" s="176">
        <v>0</v>
      </c>
      <c r="W235" s="175">
        <v>50</v>
      </c>
      <c r="X235" s="84">
        <f t="shared" si="56"/>
        <v>350</v>
      </c>
    </row>
    <row r="236" spans="1:24" ht="24" customHeight="1">
      <c r="A236" s="454"/>
      <c r="B236" s="452"/>
      <c r="C236" s="352" t="s">
        <v>175</v>
      </c>
      <c r="D236" s="173">
        <v>0</v>
      </c>
      <c r="E236" s="174">
        <v>0</v>
      </c>
      <c r="F236" s="174">
        <v>0</v>
      </c>
      <c r="G236" s="174">
        <v>0</v>
      </c>
      <c r="H236" s="174">
        <v>0</v>
      </c>
      <c r="I236" s="174">
        <v>0</v>
      </c>
      <c r="J236" s="185">
        <v>0</v>
      </c>
      <c r="K236" s="174">
        <v>0</v>
      </c>
      <c r="L236" s="174">
        <v>0</v>
      </c>
      <c r="M236" s="174">
        <v>0</v>
      </c>
      <c r="N236" s="174">
        <v>0</v>
      </c>
      <c r="O236" s="176">
        <v>0</v>
      </c>
      <c r="P236" s="84">
        <f t="shared" si="57"/>
        <v>0</v>
      </c>
      <c r="Q236" s="173">
        <v>0</v>
      </c>
      <c r="R236" s="174">
        <v>0</v>
      </c>
      <c r="S236" s="174">
        <v>0</v>
      </c>
      <c r="T236" s="174">
        <v>0</v>
      </c>
      <c r="U236" s="174">
        <v>0</v>
      </c>
      <c r="V236" s="176">
        <v>0</v>
      </c>
      <c r="W236" s="340">
        <v>0</v>
      </c>
      <c r="X236" s="84">
        <f t="shared" si="56"/>
        <v>0</v>
      </c>
    </row>
    <row r="237" spans="1:24" ht="24" customHeight="1">
      <c r="A237" s="454"/>
      <c r="B237" s="452"/>
      <c r="C237" s="352" t="s">
        <v>170</v>
      </c>
      <c r="D237" s="173">
        <v>0</v>
      </c>
      <c r="E237" s="174">
        <v>0</v>
      </c>
      <c r="F237" s="174">
        <v>0</v>
      </c>
      <c r="G237" s="174">
        <v>0</v>
      </c>
      <c r="H237" s="174"/>
      <c r="I237" s="174">
        <v>0</v>
      </c>
      <c r="J237" s="185">
        <v>0</v>
      </c>
      <c r="K237" s="174">
        <v>0</v>
      </c>
      <c r="L237" s="174">
        <v>0</v>
      </c>
      <c r="M237" s="174">
        <v>0</v>
      </c>
      <c r="N237" s="174">
        <v>0</v>
      </c>
      <c r="O237" s="176">
        <v>0</v>
      </c>
      <c r="P237" s="84">
        <f t="shared" si="57"/>
        <v>0</v>
      </c>
      <c r="Q237" s="173">
        <v>0</v>
      </c>
      <c r="R237" s="174">
        <v>0</v>
      </c>
      <c r="S237" s="174">
        <v>0</v>
      </c>
      <c r="T237" s="174">
        <v>0</v>
      </c>
      <c r="U237" s="174">
        <v>0</v>
      </c>
      <c r="V237" s="176">
        <v>0</v>
      </c>
      <c r="W237" s="340">
        <v>0</v>
      </c>
      <c r="X237" s="84">
        <f t="shared" si="56"/>
        <v>0</v>
      </c>
    </row>
    <row r="238" spans="1:24" ht="24" customHeight="1">
      <c r="A238" s="454"/>
      <c r="B238" s="448" t="s">
        <v>197</v>
      </c>
      <c r="C238" s="449"/>
      <c r="D238" s="173">
        <v>0</v>
      </c>
      <c r="E238" s="174">
        <v>0</v>
      </c>
      <c r="F238" s="174">
        <v>0</v>
      </c>
      <c r="G238" s="174">
        <v>0</v>
      </c>
      <c r="H238" s="174">
        <v>0</v>
      </c>
      <c r="I238" s="174">
        <v>0</v>
      </c>
      <c r="J238" s="185">
        <v>0</v>
      </c>
      <c r="K238" s="174">
        <v>0</v>
      </c>
      <c r="L238" s="174">
        <v>0</v>
      </c>
      <c r="M238" s="174">
        <v>0</v>
      </c>
      <c r="N238" s="174">
        <v>0</v>
      </c>
      <c r="O238" s="176">
        <v>0</v>
      </c>
      <c r="P238" s="84">
        <f t="shared" si="57"/>
        <v>0</v>
      </c>
      <c r="Q238" s="173">
        <v>0</v>
      </c>
      <c r="R238" s="174">
        <v>0</v>
      </c>
      <c r="S238" s="174">
        <v>0</v>
      </c>
      <c r="T238" s="174">
        <v>0</v>
      </c>
      <c r="U238" s="174">
        <v>0</v>
      </c>
      <c r="V238" s="176">
        <v>0</v>
      </c>
      <c r="W238" s="340">
        <v>0</v>
      </c>
      <c r="X238" s="84">
        <f t="shared" si="56"/>
        <v>0</v>
      </c>
    </row>
    <row r="239" spans="1:24" ht="24" customHeight="1">
      <c r="A239" s="455"/>
      <c r="B239" s="444" t="s">
        <v>174</v>
      </c>
      <c r="C239" s="445"/>
      <c r="D239" s="180">
        <v>0</v>
      </c>
      <c r="E239" s="181">
        <v>0</v>
      </c>
      <c r="F239" s="181">
        <v>0</v>
      </c>
      <c r="G239" s="181">
        <v>0</v>
      </c>
      <c r="H239" s="181">
        <v>0</v>
      </c>
      <c r="I239" s="181">
        <v>0</v>
      </c>
      <c r="J239" s="332">
        <v>0</v>
      </c>
      <c r="K239" s="181">
        <v>0</v>
      </c>
      <c r="L239" s="181">
        <v>0</v>
      </c>
      <c r="M239" s="181">
        <v>0</v>
      </c>
      <c r="N239" s="181">
        <v>0</v>
      </c>
      <c r="O239" s="333">
        <v>0</v>
      </c>
      <c r="P239" s="301">
        <f t="shared" si="57"/>
        <v>0</v>
      </c>
      <c r="Q239" s="180">
        <v>0</v>
      </c>
      <c r="R239" s="181">
        <v>0</v>
      </c>
      <c r="S239" s="181">
        <v>0</v>
      </c>
      <c r="T239" s="181">
        <v>0</v>
      </c>
      <c r="U239" s="181">
        <v>0</v>
      </c>
      <c r="V239" s="333">
        <v>0</v>
      </c>
      <c r="W239" s="341">
        <v>600</v>
      </c>
      <c r="X239" s="86">
        <f t="shared" si="56"/>
        <v>600</v>
      </c>
    </row>
    <row r="240" spans="1:24" ht="24" customHeight="1">
      <c r="A240" s="453" t="s">
        <v>260</v>
      </c>
      <c r="B240" s="446" t="s">
        <v>173</v>
      </c>
      <c r="C240" s="447"/>
      <c r="D240" s="182"/>
      <c r="E240" s="183">
        <v>100</v>
      </c>
      <c r="F240" s="183">
        <v>0</v>
      </c>
      <c r="G240" s="183">
        <v>0</v>
      </c>
      <c r="H240" s="183">
        <v>0</v>
      </c>
      <c r="I240" s="183">
        <v>0</v>
      </c>
      <c r="J240" s="331"/>
      <c r="K240" s="172">
        <v>100</v>
      </c>
      <c r="L240" s="172"/>
      <c r="M240" s="172"/>
      <c r="N240" s="172"/>
      <c r="O240" s="299"/>
      <c r="P240" s="87">
        <f t="shared" si="57"/>
        <v>200</v>
      </c>
      <c r="Q240" s="171">
        <v>0</v>
      </c>
      <c r="R240" s="172"/>
      <c r="S240" s="172">
        <v>0</v>
      </c>
      <c r="T240" s="172">
        <v>0</v>
      </c>
      <c r="U240" s="172">
        <v>0</v>
      </c>
      <c r="V240" s="338">
        <v>0</v>
      </c>
      <c r="W240" s="339">
        <v>100</v>
      </c>
      <c r="X240" s="87">
        <f t="shared" si="56"/>
        <v>100</v>
      </c>
    </row>
    <row r="241" spans="1:24" ht="24" customHeight="1">
      <c r="A241" s="454"/>
      <c r="B241" s="448" t="s">
        <v>172</v>
      </c>
      <c r="C241" s="449"/>
      <c r="D241" s="173">
        <v>0</v>
      </c>
      <c r="E241" s="174">
        <v>0</v>
      </c>
      <c r="F241" s="174">
        <v>0</v>
      </c>
      <c r="G241" s="174">
        <v>0</v>
      </c>
      <c r="H241" s="174">
        <v>0</v>
      </c>
      <c r="I241" s="174"/>
      <c r="J241" s="185"/>
      <c r="K241" s="174"/>
      <c r="L241" s="174">
        <v>100</v>
      </c>
      <c r="M241" s="174"/>
      <c r="N241" s="174"/>
      <c r="O241" s="176"/>
      <c r="P241" s="84">
        <f t="shared" si="57"/>
        <v>100</v>
      </c>
      <c r="Q241" s="173">
        <v>0</v>
      </c>
      <c r="R241" s="174">
        <v>100</v>
      </c>
      <c r="S241" s="174">
        <v>0</v>
      </c>
      <c r="T241" s="174">
        <v>0</v>
      </c>
      <c r="U241" s="174">
        <v>0</v>
      </c>
      <c r="V241" s="174">
        <v>0</v>
      </c>
      <c r="W241" s="340"/>
      <c r="X241" s="84">
        <f t="shared" si="56"/>
        <v>100</v>
      </c>
    </row>
    <row r="242" spans="1:24" ht="24" customHeight="1">
      <c r="A242" s="454"/>
      <c r="B242" s="450" t="s">
        <v>198</v>
      </c>
      <c r="C242" s="451"/>
      <c r="D242" s="173">
        <f>SUM(D243:D246)</f>
        <v>0</v>
      </c>
      <c r="E242" s="174">
        <f t="shared" ref="E242:O242" si="66">SUM(E243:E246)</f>
        <v>0</v>
      </c>
      <c r="F242" s="174">
        <f t="shared" si="66"/>
        <v>0</v>
      </c>
      <c r="G242" s="174">
        <f t="shared" si="66"/>
        <v>0</v>
      </c>
      <c r="H242" s="174">
        <f t="shared" si="66"/>
        <v>0</v>
      </c>
      <c r="I242" s="174">
        <f t="shared" si="66"/>
        <v>0</v>
      </c>
      <c r="J242" s="174">
        <f t="shared" si="66"/>
        <v>0</v>
      </c>
      <c r="K242" s="174">
        <f t="shared" si="66"/>
        <v>100</v>
      </c>
      <c r="L242" s="174">
        <f t="shared" si="66"/>
        <v>0</v>
      </c>
      <c r="M242" s="174">
        <f t="shared" si="66"/>
        <v>0</v>
      </c>
      <c r="N242" s="174">
        <f t="shared" si="66"/>
        <v>0</v>
      </c>
      <c r="O242" s="174">
        <f t="shared" si="66"/>
        <v>0</v>
      </c>
      <c r="P242" s="84">
        <f t="shared" si="57"/>
        <v>100</v>
      </c>
      <c r="Q242" s="173">
        <f t="shared" ref="Q242:W242" si="67">SUM(Q243:Q246)</f>
        <v>0</v>
      </c>
      <c r="R242" s="174">
        <f t="shared" si="67"/>
        <v>100</v>
      </c>
      <c r="S242" s="174">
        <f t="shared" si="67"/>
        <v>0</v>
      </c>
      <c r="T242" s="174">
        <f t="shared" si="67"/>
        <v>0</v>
      </c>
      <c r="U242" s="174">
        <f t="shared" si="67"/>
        <v>0</v>
      </c>
      <c r="V242" s="176">
        <f t="shared" si="67"/>
        <v>0</v>
      </c>
      <c r="W242" s="340">
        <f t="shared" si="67"/>
        <v>0</v>
      </c>
      <c r="X242" s="84">
        <f t="shared" si="56"/>
        <v>100</v>
      </c>
    </row>
    <row r="243" spans="1:24" ht="24" customHeight="1">
      <c r="A243" s="454"/>
      <c r="B243" s="452"/>
      <c r="C243" s="352" t="s">
        <v>176</v>
      </c>
      <c r="D243" s="173">
        <v>0</v>
      </c>
      <c r="E243" s="174">
        <v>0</v>
      </c>
      <c r="F243" s="174">
        <v>0</v>
      </c>
      <c r="G243" s="174">
        <v>0</v>
      </c>
      <c r="H243" s="174">
        <v>0</v>
      </c>
      <c r="I243" s="174">
        <v>0</v>
      </c>
      <c r="J243" s="185">
        <v>0</v>
      </c>
      <c r="K243" s="174">
        <v>0</v>
      </c>
      <c r="L243" s="174">
        <v>0</v>
      </c>
      <c r="M243" s="174">
        <v>0</v>
      </c>
      <c r="N243" s="174">
        <v>0</v>
      </c>
      <c r="O243" s="176">
        <v>0</v>
      </c>
      <c r="P243" s="84">
        <f t="shared" si="57"/>
        <v>0</v>
      </c>
      <c r="Q243" s="173">
        <v>0</v>
      </c>
      <c r="R243" s="174">
        <v>0</v>
      </c>
      <c r="S243" s="174">
        <v>0</v>
      </c>
      <c r="T243" s="174">
        <v>0</v>
      </c>
      <c r="U243" s="174">
        <v>0</v>
      </c>
      <c r="V243" s="176">
        <v>0</v>
      </c>
      <c r="W243" s="340">
        <v>0</v>
      </c>
      <c r="X243" s="84">
        <f t="shared" si="56"/>
        <v>0</v>
      </c>
    </row>
    <row r="244" spans="1:24" ht="24" customHeight="1">
      <c r="A244" s="454"/>
      <c r="B244" s="452"/>
      <c r="C244" s="352" t="s">
        <v>171</v>
      </c>
      <c r="D244" s="173"/>
      <c r="E244" s="174">
        <v>0</v>
      </c>
      <c r="F244" s="174">
        <v>0</v>
      </c>
      <c r="G244" s="174">
        <v>0</v>
      </c>
      <c r="H244" s="184">
        <v>0</v>
      </c>
      <c r="I244" s="174"/>
      <c r="J244" s="185">
        <v>0</v>
      </c>
      <c r="K244" s="174">
        <v>100</v>
      </c>
      <c r="L244" s="174">
        <v>0</v>
      </c>
      <c r="M244" s="174">
        <v>0</v>
      </c>
      <c r="N244" s="174">
        <v>0</v>
      </c>
      <c r="O244" s="176">
        <v>0</v>
      </c>
      <c r="P244" s="84">
        <f t="shared" si="57"/>
        <v>100</v>
      </c>
      <c r="Q244" s="173">
        <v>0</v>
      </c>
      <c r="R244" s="174">
        <v>100</v>
      </c>
      <c r="S244" s="174">
        <v>0</v>
      </c>
      <c r="T244" s="174">
        <v>0</v>
      </c>
      <c r="U244" s="174">
        <v>0</v>
      </c>
      <c r="V244" s="176">
        <v>0</v>
      </c>
      <c r="W244" s="175"/>
      <c r="X244" s="84">
        <f t="shared" si="56"/>
        <v>100</v>
      </c>
    </row>
    <row r="245" spans="1:24" ht="24" customHeight="1">
      <c r="A245" s="454"/>
      <c r="B245" s="452"/>
      <c r="C245" s="352" t="s">
        <v>175</v>
      </c>
      <c r="D245" s="173">
        <v>0</v>
      </c>
      <c r="E245" s="174">
        <v>0</v>
      </c>
      <c r="F245" s="174">
        <v>0</v>
      </c>
      <c r="G245" s="174">
        <v>0</v>
      </c>
      <c r="H245" s="174">
        <v>0</v>
      </c>
      <c r="I245" s="174">
        <v>0</v>
      </c>
      <c r="J245" s="185">
        <v>0</v>
      </c>
      <c r="K245" s="174">
        <v>0</v>
      </c>
      <c r="L245" s="174">
        <v>0</v>
      </c>
      <c r="M245" s="174">
        <v>0</v>
      </c>
      <c r="N245" s="174">
        <v>0</v>
      </c>
      <c r="O245" s="176">
        <v>0</v>
      </c>
      <c r="P245" s="84">
        <f t="shared" si="57"/>
        <v>0</v>
      </c>
      <c r="Q245" s="173">
        <v>0</v>
      </c>
      <c r="R245" s="174">
        <v>0</v>
      </c>
      <c r="S245" s="174">
        <v>0</v>
      </c>
      <c r="T245" s="174">
        <v>0</v>
      </c>
      <c r="U245" s="174">
        <v>0</v>
      </c>
      <c r="V245" s="176">
        <v>0</v>
      </c>
      <c r="W245" s="340">
        <v>0</v>
      </c>
      <c r="X245" s="84">
        <f t="shared" si="56"/>
        <v>0</v>
      </c>
    </row>
    <row r="246" spans="1:24" ht="24" customHeight="1">
      <c r="A246" s="454"/>
      <c r="B246" s="452"/>
      <c r="C246" s="352" t="s">
        <v>170</v>
      </c>
      <c r="D246" s="173">
        <v>0</v>
      </c>
      <c r="E246" s="174">
        <v>0</v>
      </c>
      <c r="F246" s="174">
        <v>0</v>
      </c>
      <c r="G246" s="174">
        <v>0</v>
      </c>
      <c r="H246" s="174">
        <v>0</v>
      </c>
      <c r="I246" s="174">
        <v>0</v>
      </c>
      <c r="J246" s="185">
        <v>0</v>
      </c>
      <c r="K246" s="174">
        <v>0</v>
      </c>
      <c r="L246" s="174">
        <v>0</v>
      </c>
      <c r="M246" s="174">
        <v>0</v>
      </c>
      <c r="N246" s="174">
        <v>0</v>
      </c>
      <c r="O246" s="176">
        <v>0</v>
      </c>
      <c r="P246" s="84">
        <f t="shared" si="57"/>
        <v>0</v>
      </c>
      <c r="Q246" s="173">
        <v>0</v>
      </c>
      <c r="R246" s="174">
        <v>0</v>
      </c>
      <c r="S246" s="174">
        <v>0</v>
      </c>
      <c r="T246" s="174">
        <v>0</v>
      </c>
      <c r="U246" s="174">
        <v>0</v>
      </c>
      <c r="V246" s="176">
        <v>0</v>
      </c>
      <c r="W246" s="340">
        <v>0</v>
      </c>
      <c r="X246" s="84">
        <f t="shared" si="56"/>
        <v>0</v>
      </c>
    </row>
    <row r="247" spans="1:24" ht="24" customHeight="1">
      <c r="A247" s="454"/>
      <c r="B247" s="448" t="s">
        <v>197</v>
      </c>
      <c r="C247" s="449"/>
      <c r="D247" s="173">
        <v>0</v>
      </c>
      <c r="E247" s="174">
        <v>0</v>
      </c>
      <c r="F247" s="174">
        <v>0</v>
      </c>
      <c r="G247" s="174">
        <v>0</v>
      </c>
      <c r="H247" s="174">
        <v>0</v>
      </c>
      <c r="I247" s="174">
        <v>0</v>
      </c>
      <c r="J247" s="185">
        <v>0</v>
      </c>
      <c r="K247" s="174">
        <v>0</v>
      </c>
      <c r="L247" s="174">
        <v>0</v>
      </c>
      <c r="M247" s="174">
        <v>0</v>
      </c>
      <c r="N247" s="174">
        <v>0</v>
      </c>
      <c r="O247" s="176">
        <v>0</v>
      </c>
      <c r="P247" s="84">
        <f t="shared" si="57"/>
        <v>0</v>
      </c>
      <c r="Q247" s="173">
        <v>0</v>
      </c>
      <c r="R247" s="174">
        <v>0</v>
      </c>
      <c r="S247" s="174">
        <v>0</v>
      </c>
      <c r="T247" s="174">
        <v>0</v>
      </c>
      <c r="U247" s="174">
        <v>0</v>
      </c>
      <c r="V247" s="176">
        <v>0</v>
      </c>
      <c r="W247" s="340">
        <v>0</v>
      </c>
      <c r="X247" s="84">
        <f t="shared" si="56"/>
        <v>0</v>
      </c>
    </row>
    <row r="248" spans="1:24" ht="24" customHeight="1">
      <c r="A248" s="455"/>
      <c r="B248" s="444" t="s">
        <v>174</v>
      </c>
      <c r="C248" s="445"/>
      <c r="D248" s="180">
        <v>0</v>
      </c>
      <c r="E248" s="181">
        <v>0</v>
      </c>
      <c r="F248" s="181">
        <v>0</v>
      </c>
      <c r="G248" s="181">
        <v>0</v>
      </c>
      <c r="H248" s="181">
        <v>0</v>
      </c>
      <c r="I248" s="181">
        <v>0</v>
      </c>
      <c r="J248" s="332">
        <v>0</v>
      </c>
      <c r="K248" s="181">
        <v>0</v>
      </c>
      <c r="L248" s="181">
        <v>0</v>
      </c>
      <c r="M248" s="181">
        <v>0</v>
      </c>
      <c r="N248" s="181">
        <v>0</v>
      </c>
      <c r="O248" s="333">
        <v>0</v>
      </c>
      <c r="P248" s="301">
        <f t="shared" si="57"/>
        <v>0</v>
      </c>
      <c r="Q248" s="180">
        <v>0</v>
      </c>
      <c r="R248" s="181">
        <v>0</v>
      </c>
      <c r="S248" s="181">
        <v>0</v>
      </c>
      <c r="T248" s="181">
        <v>0</v>
      </c>
      <c r="U248" s="181">
        <v>0</v>
      </c>
      <c r="V248" s="333">
        <v>0</v>
      </c>
      <c r="W248" s="341">
        <v>0</v>
      </c>
      <c r="X248" s="86">
        <f t="shared" si="56"/>
        <v>0</v>
      </c>
    </row>
    <row r="249" spans="1:24" ht="24" customHeight="1">
      <c r="A249" s="453" t="s">
        <v>256</v>
      </c>
      <c r="B249" s="446" t="s">
        <v>173</v>
      </c>
      <c r="C249" s="447"/>
      <c r="D249" s="182">
        <v>0</v>
      </c>
      <c r="E249" s="183">
        <v>0</v>
      </c>
      <c r="F249" s="183">
        <v>0</v>
      </c>
      <c r="G249" s="183">
        <v>0</v>
      </c>
      <c r="H249" s="183">
        <v>0</v>
      </c>
      <c r="I249" s="183">
        <v>0</v>
      </c>
      <c r="J249" s="331"/>
      <c r="K249" s="172"/>
      <c r="L249" s="172"/>
      <c r="M249" s="172"/>
      <c r="N249" s="172"/>
      <c r="O249" s="299"/>
      <c r="P249" s="87">
        <f t="shared" si="57"/>
        <v>0</v>
      </c>
      <c r="Q249" s="171"/>
      <c r="R249" s="172"/>
      <c r="S249" s="172"/>
      <c r="T249" s="172"/>
      <c r="U249" s="172"/>
      <c r="V249" s="338"/>
      <c r="W249" s="339"/>
      <c r="X249" s="87">
        <f t="shared" si="56"/>
        <v>0</v>
      </c>
    </row>
    <row r="250" spans="1:24" ht="24" customHeight="1">
      <c r="A250" s="454"/>
      <c r="B250" s="448" t="s">
        <v>172</v>
      </c>
      <c r="C250" s="449"/>
      <c r="D250" s="173">
        <v>0</v>
      </c>
      <c r="E250" s="174">
        <v>0</v>
      </c>
      <c r="F250" s="174">
        <v>0</v>
      </c>
      <c r="G250" s="174">
        <v>0</v>
      </c>
      <c r="H250" s="174">
        <v>0</v>
      </c>
      <c r="I250" s="174">
        <v>0</v>
      </c>
      <c r="J250" s="185"/>
      <c r="K250" s="174">
        <v>100</v>
      </c>
      <c r="L250" s="174"/>
      <c r="M250" s="174"/>
      <c r="N250" s="174"/>
      <c r="O250" s="176"/>
      <c r="P250" s="84">
        <f t="shared" si="57"/>
        <v>100</v>
      </c>
      <c r="Q250" s="173"/>
      <c r="R250" s="174"/>
      <c r="S250" s="174"/>
      <c r="T250" s="174"/>
      <c r="U250" s="174"/>
      <c r="V250" s="174"/>
      <c r="W250" s="340">
        <v>100</v>
      </c>
      <c r="X250" s="84">
        <f t="shared" si="56"/>
        <v>100</v>
      </c>
    </row>
    <row r="251" spans="1:24" ht="24" customHeight="1">
      <c r="A251" s="454"/>
      <c r="B251" s="450" t="s">
        <v>198</v>
      </c>
      <c r="C251" s="451"/>
      <c r="D251" s="173">
        <v>0</v>
      </c>
      <c r="E251" s="174">
        <v>0</v>
      </c>
      <c r="F251" s="174">
        <v>0</v>
      </c>
      <c r="G251" s="174">
        <v>0</v>
      </c>
      <c r="H251" s="174">
        <v>0</v>
      </c>
      <c r="I251" s="174">
        <v>0</v>
      </c>
      <c r="J251" s="174">
        <f t="shared" ref="J251:O251" si="68">SUM(J252:J255)</f>
        <v>0</v>
      </c>
      <c r="K251" s="174">
        <f t="shared" si="68"/>
        <v>0</v>
      </c>
      <c r="L251" s="174">
        <f t="shared" si="68"/>
        <v>0</v>
      </c>
      <c r="M251" s="174">
        <f t="shared" si="68"/>
        <v>0</v>
      </c>
      <c r="N251" s="174">
        <f t="shared" si="68"/>
        <v>0</v>
      </c>
      <c r="O251" s="174">
        <f t="shared" si="68"/>
        <v>0</v>
      </c>
      <c r="P251" s="84">
        <f t="shared" si="57"/>
        <v>0</v>
      </c>
      <c r="Q251" s="173">
        <f t="shared" ref="Q251:W251" si="69">SUM(Q252:Q255)</f>
        <v>0</v>
      </c>
      <c r="R251" s="174">
        <f t="shared" si="69"/>
        <v>0</v>
      </c>
      <c r="S251" s="174">
        <f t="shared" si="69"/>
        <v>0</v>
      </c>
      <c r="T251" s="174">
        <f t="shared" si="69"/>
        <v>0</v>
      </c>
      <c r="U251" s="174">
        <f t="shared" si="69"/>
        <v>0</v>
      </c>
      <c r="V251" s="176">
        <f t="shared" si="69"/>
        <v>0</v>
      </c>
      <c r="W251" s="340">
        <f t="shared" si="69"/>
        <v>0</v>
      </c>
      <c r="X251" s="84">
        <f t="shared" si="56"/>
        <v>0</v>
      </c>
    </row>
    <row r="252" spans="1:24" ht="24" customHeight="1">
      <c r="A252" s="454"/>
      <c r="B252" s="452"/>
      <c r="C252" s="352" t="s">
        <v>176</v>
      </c>
      <c r="D252" s="173">
        <v>0</v>
      </c>
      <c r="E252" s="174">
        <v>0</v>
      </c>
      <c r="F252" s="174">
        <v>0</v>
      </c>
      <c r="G252" s="174">
        <v>0</v>
      </c>
      <c r="H252" s="174">
        <v>0</v>
      </c>
      <c r="I252" s="174">
        <v>0</v>
      </c>
      <c r="J252" s="185">
        <v>0</v>
      </c>
      <c r="K252" s="174">
        <v>0</v>
      </c>
      <c r="L252" s="174">
        <v>0</v>
      </c>
      <c r="M252" s="174">
        <v>0</v>
      </c>
      <c r="N252" s="174">
        <v>0</v>
      </c>
      <c r="O252" s="176">
        <v>0</v>
      </c>
      <c r="P252" s="84">
        <f t="shared" si="57"/>
        <v>0</v>
      </c>
      <c r="Q252" s="173">
        <v>0</v>
      </c>
      <c r="R252" s="174">
        <v>0</v>
      </c>
      <c r="S252" s="174">
        <v>0</v>
      </c>
      <c r="T252" s="174">
        <v>0</v>
      </c>
      <c r="U252" s="174">
        <v>0</v>
      </c>
      <c r="V252" s="176">
        <v>0</v>
      </c>
      <c r="W252" s="340">
        <v>0</v>
      </c>
      <c r="X252" s="84">
        <f t="shared" si="56"/>
        <v>0</v>
      </c>
    </row>
    <row r="253" spans="1:24" ht="24" customHeight="1">
      <c r="A253" s="454"/>
      <c r="B253" s="452"/>
      <c r="C253" s="352" t="s">
        <v>171</v>
      </c>
      <c r="D253" s="173">
        <v>0</v>
      </c>
      <c r="E253" s="174">
        <v>0</v>
      </c>
      <c r="F253" s="174">
        <v>0</v>
      </c>
      <c r="G253" s="174">
        <v>0</v>
      </c>
      <c r="H253" s="174">
        <v>0</v>
      </c>
      <c r="I253" s="174">
        <v>0</v>
      </c>
      <c r="J253" s="185">
        <v>0</v>
      </c>
      <c r="K253" s="174">
        <v>0</v>
      </c>
      <c r="L253" s="174">
        <v>0</v>
      </c>
      <c r="M253" s="174">
        <v>0</v>
      </c>
      <c r="N253" s="174">
        <v>0</v>
      </c>
      <c r="O253" s="176">
        <v>0</v>
      </c>
      <c r="P253" s="84">
        <f t="shared" si="57"/>
        <v>0</v>
      </c>
      <c r="Q253" s="173">
        <v>0</v>
      </c>
      <c r="R253" s="174">
        <v>0</v>
      </c>
      <c r="S253" s="174">
        <v>0</v>
      </c>
      <c r="T253" s="174">
        <v>0</v>
      </c>
      <c r="U253" s="174">
        <v>0</v>
      </c>
      <c r="V253" s="176">
        <v>0</v>
      </c>
      <c r="W253" s="175">
        <v>0</v>
      </c>
      <c r="X253" s="84">
        <f t="shared" si="56"/>
        <v>0</v>
      </c>
    </row>
    <row r="254" spans="1:24" ht="24" customHeight="1">
      <c r="A254" s="454"/>
      <c r="B254" s="452"/>
      <c r="C254" s="352" t="s">
        <v>175</v>
      </c>
      <c r="D254" s="173">
        <v>0</v>
      </c>
      <c r="E254" s="174">
        <v>0</v>
      </c>
      <c r="F254" s="174">
        <v>0</v>
      </c>
      <c r="G254" s="174">
        <v>0</v>
      </c>
      <c r="H254" s="174">
        <v>0</v>
      </c>
      <c r="I254" s="174">
        <v>0</v>
      </c>
      <c r="J254" s="185">
        <v>0</v>
      </c>
      <c r="K254" s="174">
        <v>0</v>
      </c>
      <c r="L254" s="174">
        <v>0</v>
      </c>
      <c r="M254" s="174">
        <v>0</v>
      </c>
      <c r="N254" s="174">
        <v>0</v>
      </c>
      <c r="O254" s="176">
        <v>0</v>
      </c>
      <c r="P254" s="84">
        <f t="shared" si="57"/>
        <v>0</v>
      </c>
      <c r="Q254" s="173">
        <v>0</v>
      </c>
      <c r="R254" s="174">
        <v>0</v>
      </c>
      <c r="S254" s="174">
        <v>0</v>
      </c>
      <c r="T254" s="174">
        <v>0</v>
      </c>
      <c r="U254" s="174">
        <v>0</v>
      </c>
      <c r="V254" s="176">
        <v>0</v>
      </c>
      <c r="W254" s="340">
        <v>0</v>
      </c>
      <c r="X254" s="84">
        <f t="shared" si="56"/>
        <v>0</v>
      </c>
    </row>
    <row r="255" spans="1:24" ht="24" customHeight="1">
      <c r="A255" s="454"/>
      <c r="B255" s="452"/>
      <c r="C255" s="352" t="s">
        <v>170</v>
      </c>
      <c r="D255" s="173">
        <v>0</v>
      </c>
      <c r="E255" s="174">
        <v>0</v>
      </c>
      <c r="F255" s="174">
        <v>0</v>
      </c>
      <c r="G255" s="174">
        <v>0</v>
      </c>
      <c r="H255" s="174">
        <v>0</v>
      </c>
      <c r="I255" s="174">
        <v>0</v>
      </c>
      <c r="J255" s="185">
        <v>0</v>
      </c>
      <c r="K255" s="174">
        <v>0</v>
      </c>
      <c r="L255" s="174">
        <v>0</v>
      </c>
      <c r="M255" s="174">
        <v>0</v>
      </c>
      <c r="N255" s="174">
        <v>0</v>
      </c>
      <c r="O255" s="176">
        <v>0</v>
      </c>
      <c r="P255" s="84">
        <f t="shared" si="57"/>
        <v>0</v>
      </c>
      <c r="Q255" s="173">
        <v>0</v>
      </c>
      <c r="R255" s="174">
        <v>0</v>
      </c>
      <c r="S255" s="174">
        <v>0</v>
      </c>
      <c r="T255" s="174">
        <v>0</v>
      </c>
      <c r="U255" s="174">
        <v>0</v>
      </c>
      <c r="V255" s="176">
        <v>0</v>
      </c>
      <c r="W255" s="340">
        <v>0</v>
      </c>
      <c r="X255" s="84">
        <f t="shared" si="56"/>
        <v>0</v>
      </c>
    </row>
    <row r="256" spans="1:24" ht="24" customHeight="1">
      <c r="A256" s="454"/>
      <c r="B256" s="448" t="s">
        <v>197</v>
      </c>
      <c r="C256" s="449"/>
      <c r="D256" s="173">
        <v>0</v>
      </c>
      <c r="E256" s="174">
        <v>0</v>
      </c>
      <c r="F256" s="174">
        <v>0</v>
      </c>
      <c r="G256" s="174">
        <v>0</v>
      </c>
      <c r="H256" s="174">
        <v>0</v>
      </c>
      <c r="I256" s="174">
        <v>0</v>
      </c>
      <c r="J256" s="185">
        <v>0</v>
      </c>
      <c r="K256" s="174">
        <v>0</v>
      </c>
      <c r="L256" s="174">
        <v>0</v>
      </c>
      <c r="M256" s="174">
        <v>0</v>
      </c>
      <c r="N256" s="174">
        <v>0</v>
      </c>
      <c r="O256" s="176">
        <v>0</v>
      </c>
      <c r="P256" s="84">
        <f t="shared" si="57"/>
        <v>0</v>
      </c>
      <c r="Q256" s="173">
        <v>0</v>
      </c>
      <c r="R256" s="174">
        <v>0</v>
      </c>
      <c r="S256" s="174">
        <v>0</v>
      </c>
      <c r="T256" s="174">
        <v>0</v>
      </c>
      <c r="U256" s="174">
        <v>0</v>
      </c>
      <c r="V256" s="176">
        <v>0</v>
      </c>
      <c r="W256" s="340">
        <v>0</v>
      </c>
      <c r="X256" s="84">
        <f t="shared" si="56"/>
        <v>0</v>
      </c>
    </row>
    <row r="257" spans="1:24" ht="24" customHeight="1">
      <c r="A257" s="455"/>
      <c r="B257" s="444" t="s">
        <v>174</v>
      </c>
      <c r="C257" s="445"/>
      <c r="D257" s="180">
        <v>0</v>
      </c>
      <c r="E257" s="181">
        <v>0</v>
      </c>
      <c r="F257" s="181">
        <v>0</v>
      </c>
      <c r="G257" s="181">
        <v>0</v>
      </c>
      <c r="H257" s="181">
        <v>0</v>
      </c>
      <c r="I257" s="181">
        <v>0</v>
      </c>
      <c r="J257" s="332">
        <v>0</v>
      </c>
      <c r="K257" s="181">
        <v>0</v>
      </c>
      <c r="L257" s="181">
        <v>0</v>
      </c>
      <c r="M257" s="181">
        <v>0</v>
      </c>
      <c r="N257" s="181">
        <v>0</v>
      </c>
      <c r="O257" s="333">
        <v>0</v>
      </c>
      <c r="P257" s="301">
        <f t="shared" si="57"/>
        <v>0</v>
      </c>
      <c r="Q257" s="180">
        <v>0</v>
      </c>
      <c r="R257" s="181">
        <v>0</v>
      </c>
      <c r="S257" s="181">
        <v>0</v>
      </c>
      <c r="T257" s="181">
        <v>0</v>
      </c>
      <c r="U257" s="181">
        <v>0</v>
      </c>
      <c r="V257" s="333">
        <v>0</v>
      </c>
      <c r="W257" s="341">
        <v>0</v>
      </c>
      <c r="X257" s="86">
        <f t="shared" si="56"/>
        <v>0</v>
      </c>
    </row>
    <row r="258" spans="1:24" ht="24" customHeight="1">
      <c r="A258" s="453" t="s">
        <v>261</v>
      </c>
      <c r="B258" s="446" t="s">
        <v>173</v>
      </c>
      <c r="C258" s="447"/>
      <c r="D258" s="182">
        <v>0</v>
      </c>
      <c r="E258" s="183">
        <v>0</v>
      </c>
      <c r="F258" s="183">
        <v>0</v>
      </c>
      <c r="G258" s="183">
        <v>0</v>
      </c>
      <c r="H258" s="183">
        <v>0</v>
      </c>
      <c r="I258" s="183">
        <v>0</v>
      </c>
      <c r="J258" s="331"/>
      <c r="K258" s="172"/>
      <c r="L258" s="172"/>
      <c r="M258" s="172"/>
      <c r="N258" s="172"/>
      <c r="O258" s="299"/>
      <c r="P258" s="87">
        <f t="shared" si="57"/>
        <v>0</v>
      </c>
      <c r="Q258" s="171"/>
      <c r="R258" s="172"/>
      <c r="S258" s="172"/>
      <c r="T258" s="172"/>
      <c r="U258" s="172"/>
      <c r="V258" s="338"/>
      <c r="W258" s="339"/>
      <c r="X258" s="87">
        <f t="shared" si="56"/>
        <v>0</v>
      </c>
    </row>
    <row r="259" spans="1:24" ht="24" customHeight="1">
      <c r="A259" s="454"/>
      <c r="B259" s="448" t="s">
        <v>172</v>
      </c>
      <c r="C259" s="449"/>
      <c r="D259" s="173">
        <v>0</v>
      </c>
      <c r="E259" s="174">
        <v>0</v>
      </c>
      <c r="F259" s="174">
        <v>0</v>
      </c>
      <c r="G259" s="174">
        <v>0</v>
      </c>
      <c r="H259" s="174">
        <v>0</v>
      </c>
      <c r="I259" s="174">
        <v>0</v>
      </c>
      <c r="J259" s="185"/>
      <c r="K259" s="174"/>
      <c r="L259" s="174">
        <v>100</v>
      </c>
      <c r="M259" s="174"/>
      <c r="N259" s="174"/>
      <c r="O259" s="176"/>
      <c r="P259" s="84">
        <f t="shared" si="57"/>
        <v>100</v>
      </c>
      <c r="Q259" s="173"/>
      <c r="R259" s="174"/>
      <c r="S259" s="174"/>
      <c r="T259" s="174"/>
      <c r="U259" s="174"/>
      <c r="V259" s="174"/>
      <c r="W259" s="340">
        <v>100</v>
      </c>
      <c r="X259" s="84">
        <f t="shared" si="56"/>
        <v>100</v>
      </c>
    </row>
    <row r="260" spans="1:24" ht="24" customHeight="1">
      <c r="A260" s="454"/>
      <c r="B260" s="450" t="s">
        <v>198</v>
      </c>
      <c r="C260" s="451"/>
      <c r="D260" s="173">
        <v>0</v>
      </c>
      <c r="E260" s="174">
        <v>0</v>
      </c>
      <c r="F260" s="174">
        <v>0</v>
      </c>
      <c r="G260" s="174">
        <v>0</v>
      </c>
      <c r="H260" s="174">
        <v>0</v>
      </c>
      <c r="I260" s="174">
        <v>0</v>
      </c>
      <c r="J260" s="174">
        <f t="shared" ref="J260:O260" si="70">SUM(J261:J264)</f>
        <v>0</v>
      </c>
      <c r="K260" s="174">
        <f t="shared" si="70"/>
        <v>0</v>
      </c>
      <c r="L260" s="174">
        <f t="shared" si="70"/>
        <v>0</v>
      </c>
      <c r="M260" s="174">
        <f t="shared" si="70"/>
        <v>0</v>
      </c>
      <c r="N260" s="174">
        <f t="shared" si="70"/>
        <v>0</v>
      </c>
      <c r="O260" s="174">
        <f t="shared" si="70"/>
        <v>0</v>
      </c>
      <c r="P260" s="84">
        <f t="shared" si="57"/>
        <v>0</v>
      </c>
      <c r="Q260" s="173">
        <f t="shared" ref="Q260:W260" si="71">SUM(Q261:Q264)</f>
        <v>0</v>
      </c>
      <c r="R260" s="174">
        <f t="shared" si="71"/>
        <v>0</v>
      </c>
      <c r="S260" s="174">
        <f t="shared" si="71"/>
        <v>0</v>
      </c>
      <c r="T260" s="174">
        <f t="shared" si="71"/>
        <v>0</v>
      </c>
      <c r="U260" s="174">
        <f t="shared" si="71"/>
        <v>0</v>
      </c>
      <c r="V260" s="176">
        <f t="shared" si="71"/>
        <v>0</v>
      </c>
      <c r="W260" s="340">
        <f t="shared" si="71"/>
        <v>0</v>
      </c>
      <c r="X260" s="84">
        <f t="shared" si="56"/>
        <v>0</v>
      </c>
    </row>
    <row r="261" spans="1:24" ht="24" customHeight="1">
      <c r="A261" s="454"/>
      <c r="B261" s="452"/>
      <c r="C261" s="352" t="s">
        <v>176</v>
      </c>
      <c r="D261" s="173">
        <v>0</v>
      </c>
      <c r="E261" s="174">
        <v>0</v>
      </c>
      <c r="F261" s="174">
        <v>0</v>
      </c>
      <c r="G261" s="174">
        <v>0</v>
      </c>
      <c r="H261" s="174">
        <v>0</v>
      </c>
      <c r="I261" s="174">
        <v>0</v>
      </c>
      <c r="J261" s="185">
        <v>0</v>
      </c>
      <c r="K261" s="174">
        <v>0</v>
      </c>
      <c r="L261" s="174">
        <v>0</v>
      </c>
      <c r="M261" s="174">
        <v>0</v>
      </c>
      <c r="N261" s="174">
        <v>0</v>
      </c>
      <c r="O261" s="176">
        <v>0</v>
      </c>
      <c r="P261" s="84">
        <f t="shared" si="57"/>
        <v>0</v>
      </c>
      <c r="Q261" s="173">
        <v>0</v>
      </c>
      <c r="R261" s="174">
        <v>0</v>
      </c>
      <c r="S261" s="174">
        <v>0</v>
      </c>
      <c r="T261" s="174">
        <v>0</v>
      </c>
      <c r="U261" s="174">
        <v>0</v>
      </c>
      <c r="V261" s="176">
        <v>0</v>
      </c>
      <c r="W261" s="340">
        <v>0</v>
      </c>
      <c r="X261" s="84">
        <f t="shared" si="56"/>
        <v>0</v>
      </c>
    </row>
    <row r="262" spans="1:24" ht="24" customHeight="1">
      <c r="A262" s="454"/>
      <c r="B262" s="452"/>
      <c r="C262" s="352" t="s">
        <v>171</v>
      </c>
      <c r="D262" s="173">
        <v>0</v>
      </c>
      <c r="E262" s="174">
        <v>0</v>
      </c>
      <c r="F262" s="174">
        <v>0</v>
      </c>
      <c r="G262" s="174">
        <v>0</v>
      </c>
      <c r="H262" s="174">
        <v>0</v>
      </c>
      <c r="I262" s="174">
        <v>0</v>
      </c>
      <c r="J262" s="185">
        <v>0</v>
      </c>
      <c r="K262" s="174">
        <v>0</v>
      </c>
      <c r="L262" s="174">
        <v>0</v>
      </c>
      <c r="M262" s="174">
        <v>0</v>
      </c>
      <c r="N262" s="174">
        <v>0</v>
      </c>
      <c r="O262" s="176">
        <v>0</v>
      </c>
      <c r="P262" s="84">
        <f t="shared" si="57"/>
        <v>0</v>
      </c>
      <c r="Q262" s="173">
        <v>0</v>
      </c>
      <c r="R262" s="174">
        <v>0</v>
      </c>
      <c r="S262" s="174">
        <v>0</v>
      </c>
      <c r="T262" s="174">
        <v>0</v>
      </c>
      <c r="U262" s="174">
        <v>0</v>
      </c>
      <c r="V262" s="176">
        <v>0</v>
      </c>
      <c r="W262" s="175">
        <v>0</v>
      </c>
      <c r="X262" s="84">
        <f t="shared" ref="X262:X311" si="72">SUM(Q262:W262)</f>
        <v>0</v>
      </c>
    </row>
    <row r="263" spans="1:24" ht="24" customHeight="1">
      <c r="A263" s="454"/>
      <c r="B263" s="452"/>
      <c r="C263" s="352" t="s">
        <v>175</v>
      </c>
      <c r="D263" s="173">
        <v>0</v>
      </c>
      <c r="E263" s="174">
        <v>0</v>
      </c>
      <c r="F263" s="174">
        <v>0</v>
      </c>
      <c r="G263" s="174">
        <v>0</v>
      </c>
      <c r="H263" s="174">
        <v>0</v>
      </c>
      <c r="I263" s="174">
        <v>0</v>
      </c>
      <c r="J263" s="185">
        <v>0</v>
      </c>
      <c r="K263" s="174">
        <v>0</v>
      </c>
      <c r="L263" s="174">
        <v>0</v>
      </c>
      <c r="M263" s="174">
        <v>0</v>
      </c>
      <c r="N263" s="174">
        <v>0</v>
      </c>
      <c r="O263" s="176">
        <v>0</v>
      </c>
      <c r="P263" s="84">
        <f t="shared" ref="P263:P326" si="73">SUM(D263:O263)</f>
        <v>0</v>
      </c>
      <c r="Q263" s="173">
        <v>0</v>
      </c>
      <c r="R263" s="174">
        <v>0</v>
      </c>
      <c r="S263" s="174">
        <v>0</v>
      </c>
      <c r="T263" s="174">
        <v>0</v>
      </c>
      <c r="U263" s="174">
        <v>0</v>
      </c>
      <c r="V263" s="176">
        <v>0</v>
      </c>
      <c r="W263" s="340">
        <v>0</v>
      </c>
      <c r="X263" s="84">
        <f t="shared" si="72"/>
        <v>0</v>
      </c>
    </row>
    <row r="264" spans="1:24" ht="24" customHeight="1">
      <c r="A264" s="454"/>
      <c r="B264" s="452"/>
      <c r="C264" s="352" t="s">
        <v>170</v>
      </c>
      <c r="D264" s="173">
        <v>0</v>
      </c>
      <c r="E264" s="174">
        <v>0</v>
      </c>
      <c r="F264" s="174">
        <v>0</v>
      </c>
      <c r="G264" s="174">
        <v>0</v>
      </c>
      <c r="H264" s="174">
        <v>0</v>
      </c>
      <c r="I264" s="174">
        <v>0</v>
      </c>
      <c r="J264" s="185">
        <v>0</v>
      </c>
      <c r="K264" s="174">
        <v>0</v>
      </c>
      <c r="L264" s="174">
        <v>0</v>
      </c>
      <c r="M264" s="174">
        <v>0</v>
      </c>
      <c r="N264" s="174">
        <v>0</v>
      </c>
      <c r="O264" s="176">
        <v>0</v>
      </c>
      <c r="P264" s="84">
        <f t="shared" si="73"/>
        <v>0</v>
      </c>
      <c r="Q264" s="173">
        <v>0</v>
      </c>
      <c r="R264" s="174">
        <v>0</v>
      </c>
      <c r="S264" s="174">
        <v>0</v>
      </c>
      <c r="T264" s="174">
        <v>0</v>
      </c>
      <c r="U264" s="174">
        <v>0</v>
      </c>
      <c r="V264" s="176">
        <v>0</v>
      </c>
      <c r="W264" s="340">
        <v>0</v>
      </c>
      <c r="X264" s="84">
        <f t="shared" si="72"/>
        <v>0</v>
      </c>
    </row>
    <row r="265" spans="1:24" ht="24" customHeight="1">
      <c r="A265" s="454"/>
      <c r="B265" s="448" t="s">
        <v>197</v>
      </c>
      <c r="C265" s="449"/>
      <c r="D265" s="173">
        <v>0</v>
      </c>
      <c r="E265" s="174">
        <v>0</v>
      </c>
      <c r="F265" s="174">
        <v>0</v>
      </c>
      <c r="G265" s="174">
        <v>0</v>
      </c>
      <c r="H265" s="174">
        <v>0</v>
      </c>
      <c r="I265" s="174">
        <v>0</v>
      </c>
      <c r="J265" s="185">
        <v>0</v>
      </c>
      <c r="K265" s="174">
        <v>0</v>
      </c>
      <c r="L265" s="174">
        <v>0</v>
      </c>
      <c r="M265" s="174">
        <v>0</v>
      </c>
      <c r="N265" s="174">
        <v>0</v>
      </c>
      <c r="O265" s="176">
        <v>0</v>
      </c>
      <c r="P265" s="84">
        <f t="shared" si="73"/>
        <v>0</v>
      </c>
      <c r="Q265" s="173">
        <v>0</v>
      </c>
      <c r="R265" s="174">
        <v>0</v>
      </c>
      <c r="S265" s="174">
        <v>0</v>
      </c>
      <c r="T265" s="174">
        <v>0</v>
      </c>
      <c r="U265" s="174">
        <v>0</v>
      </c>
      <c r="V265" s="176">
        <v>0</v>
      </c>
      <c r="W265" s="340">
        <v>0</v>
      </c>
      <c r="X265" s="84">
        <f t="shared" si="72"/>
        <v>0</v>
      </c>
    </row>
    <row r="266" spans="1:24" ht="24" customHeight="1">
      <c r="A266" s="455"/>
      <c r="B266" s="444" t="s">
        <v>174</v>
      </c>
      <c r="C266" s="445"/>
      <c r="D266" s="180">
        <v>0</v>
      </c>
      <c r="E266" s="181">
        <v>0</v>
      </c>
      <c r="F266" s="181">
        <v>0</v>
      </c>
      <c r="G266" s="181">
        <v>0</v>
      </c>
      <c r="H266" s="181">
        <v>0</v>
      </c>
      <c r="I266" s="181">
        <v>0</v>
      </c>
      <c r="J266" s="332">
        <v>0</v>
      </c>
      <c r="K266" s="181">
        <v>0</v>
      </c>
      <c r="L266" s="181">
        <v>0</v>
      </c>
      <c r="M266" s="181">
        <v>0</v>
      </c>
      <c r="N266" s="181">
        <v>0</v>
      </c>
      <c r="O266" s="333">
        <v>0</v>
      </c>
      <c r="P266" s="301">
        <f t="shared" si="73"/>
        <v>0</v>
      </c>
      <c r="Q266" s="180">
        <v>0</v>
      </c>
      <c r="R266" s="181">
        <v>0</v>
      </c>
      <c r="S266" s="181">
        <v>0</v>
      </c>
      <c r="T266" s="181">
        <v>0</v>
      </c>
      <c r="U266" s="181">
        <v>0</v>
      </c>
      <c r="V266" s="333">
        <v>0</v>
      </c>
      <c r="W266" s="341">
        <v>0</v>
      </c>
      <c r="X266" s="86">
        <f t="shared" si="72"/>
        <v>0</v>
      </c>
    </row>
    <row r="267" spans="1:24" ht="24" customHeight="1">
      <c r="A267" s="453" t="s">
        <v>262</v>
      </c>
      <c r="B267" s="446" t="s">
        <v>173</v>
      </c>
      <c r="C267" s="447"/>
      <c r="D267" s="182">
        <v>0</v>
      </c>
      <c r="E267" s="183">
        <v>0</v>
      </c>
      <c r="F267" s="183">
        <v>0</v>
      </c>
      <c r="G267" s="183">
        <v>0</v>
      </c>
      <c r="H267" s="183">
        <v>0</v>
      </c>
      <c r="I267" s="183">
        <v>100</v>
      </c>
      <c r="J267" s="331"/>
      <c r="K267" s="172">
        <v>100</v>
      </c>
      <c r="L267" s="172"/>
      <c r="M267" s="172"/>
      <c r="N267" s="172"/>
      <c r="O267" s="299"/>
      <c r="P267" s="87">
        <f t="shared" si="73"/>
        <v>200</v>
      </c>
      <c r="Q267" s="171">
        <v>0</v>
      </c>
      <c r="R267" s="172">
        <v>0</v>
      </c>
      <c r="S267" s="172">
        <v>0</v>
      </c>
      <c r="T267" s="172">
        <v>0</v>
      </c>
      <c r="U267" s="172">
        <v>0</v>
      </c>
      <c r="V267" s="338"/>
      <c r="W267" s="339">
        <v>200</v>
      </c>
      <c r="X267" s="87">
        <f t="shared" si="72"/>
        <v>200</v>
      </c>
    </row>
    <row r="268" spans="1:24" ht="24" customHeight="1">
      <c r="A268" s="454"/>
      <c r="B268" s="448" t="s">
        <v>172</v>
      </c>
      <c r="C268" s="449"/>
      <c r="D268" s="173">
        <v>0</v>
      </c>
      <c r="E268" s="174">
        <v>0</v>
      </c>
      <c r="F268" s="174">
        <v>0</v>
      </c>
      <c r="G268" s="174">
        <v>0</v>
      </c>
      <c r="H268" s="174">
        <v>0</v>
      </c>
      <c r="I268" s="174">
        <v>100</v>
      </c>
      <c r="J268" s="185"/>
      <c r="K268" s="174">
        <v>0</v>
      </c>
      <c r="L268" s="174">
        <v>0</v>
      </c>
      <c r="M268" s="174">
        <v>0</v>
      </c>
      <c r="N268" s="174">
        <v>0</v>
      </c>
      <c r="O268" s="176">
        <v>0</v>
      </c>
      <c r="P268" s="84">
        <f t="shared" si="73"/>
        <v>100</v>
      </c>
      <c r="Q268" s="173">
        <v>0</v>
      </c>
      <c r="R268" s="174">
        <v>0</v>
      </c>
      <c r="S268" s="174">
        <v>0</v>
      </c>
      <c r="T268" s="174">
        <v>0</v>
      </c>
      <c r="U268" s="174">
        <v>0</v>
      </c>
      <c r="V268" s="174"/>
      <c r="W268" s="340">
        <v>100</v>
      </c>
      <c r="X268" s="84">
        <f t="shared" si="72"/>
        <v>100</v>
      </c>
    </row>
    <row r="269" spans="1:24" ht="24" customHeight="1">
      <c r="A269" s="454"/>
      <c r="B269" s="450" t="s">
        <v>198</v>
      </c>
      <c r="C269" s="451"/>
      <c r="D269" s="173">
        <f>SUM(D270:D273)</f>
        <v>0</v>
      </c>
      <c r="E269" s="174">
        <f t="shared" ref="E269:O269" si="74">SUM(E270:E273)</f>
        <v>0</v>
      </c>
      <c r="F269" s="174">
        <f t="shared" si="74"/>
        <v>0</v>
      </c>
      <c r="G269" s="174">
        <f t="shared" si="74"/>
        <v>0</v>
      </c>
      <c r="H269" s="174">
        <f t="shared" si="74"/>
        <v>0</v>
      </c>
      <c r="I269" s="174">
        <f t="shared" si="74"/>
        <v>0</v>
      </c>
      <c r="J269" s="174">
        <f t="shared" si="74"/>
        <v>0</v>
      </c>
      <c r="K269" s="174">
        <f t="shared" si="74"/>
        <v>0</v>
      </c>
      <c r="L269" s="174">
        <f t="shared" si="74"/>
        <v>0</v>
      </c>
      <c r="M269" s="174">
        <f t="shared" si="74"/>
        <v>0</v>
      </c>
      <c r="N269" s="174">
        <f t="shared" si="74"/>
        <v>0</v>
      </c>
      <c r="O269" s="174">
        <f t="shared" si="74"/>
        <v>0</v>
      </c>
      <c r="P269" s="84">
        <f t="shared" si="73"/>
        <v>0</v>
      </c>
      <c r="Q269" s="173">
        <f t="shared" ref="Q269:W269" si="75">SUM(Q270:Q273)</f>
        <v>0</v>
      </c>
      <c r="R269" s="174">
        <f t="shared" si="75"/>
        <v>0</v>
      </c>
      <c r="S269" s="174">
        <f t="shared" si="75"/>
        <v>0</v>
      </c>
      <c r="T269" s="174">
        <f t="shared" si="75"/>
        <v>0</v>
      </c>
      <c r="U269" s="174">
        <f t="shared" si="75"/>
        <v>0</v>
      </c>
      <c r="V269" s="176">
        <f t="shared" si="75"/>
        <v>0</v>
      </c>
      <c r="W269" s="340">
        <f t="shared" si="75"/>
        <v>0</v>
      </c>
      <c r="X269" s="84">
        <f t="shared" si="72"/>
        <v>0</v>
      </c>
    </row>
    <row r="270" spans="1:24" ht="24" customHeight="1">
      <c r="A270" s="454"/>
      <c r="B270" s="452"/>
      <c r="C270" s="352" t="s">
        <v>176</v>
      </c>
      <c r="D270" s="173">
        <v>0</v>
      </c>
      <c r="E270" s="174">
        <v>0</v>
      </c>
      <c r="F270" s="174">
        <v>0</v>
      </c>
      <c r="G270" s="174">
        <v>0</v>
      </c>
      <c r="H270" s="174">
        <v>0</v>
      </c>
      <c r="I270" s="174">
        <v>0</v>
      </c>
      <c r="J270" s="185">
        <v>0</v>
      </c>
      <c r="K270" s="174">
        <v>0</v>
      </c>
      <c r="L270" s="174">
        <v>0</v>
      </c>
      <c r="M270" s="174">
        <v>0</v>
      </c>
      <c r="N270" s="174">
        <v>0</v>
      </c>
      <c r="O270" s="176">
        <v>0</v>
      </c>
      <c r="P270" s="84">
        <f t="shared" si="73"/>
        <v>0</v>
      </c>
      <c r="Q270" s="173">
        <v>0</v>
      </c>
      <c r="R270" s="174">
        <v>0</v>
      </c>
      <c r="S270" s="174">
        <v>0</v>
      </c>
      <c r="T270" s="174">
        <v>0</v>
      </c>
      <c r="U270" s="174">
        <v>0</v>
      </c>
      <c r="V270" s="176">
        <v>0</v>
      </c>
      <c r="W270" s="340">
        <v>0</v>
      </c>
      <c r="X270" s="84">
        <f t="shared" si="72"/>
        <v>0</v>
      </c>
    </row>
    <row r="271" spans="1:24" ht="24" customHeight="1">
      <c r="A271" s="454"/>
      <c r="B271" s="452"/>
      <c r="C271" s="352" t="s">
        <v>171</v>
      </c>
      <c r="D271" s="173">
        <v>0</v>
      </c>
      <c r="E271" s="174">
        <v>0</v>
      </c>
      <c r="F271" s="174">
        <v>0</v>
      </c>
      <c r="G271" s="174">
        <v>0</v>
      </c>
      <c r="H271" s="174">
        <v>0</v>
      </c>
      <c r="I271" s="174"/>
      <c r="J271" s="185">
        <v>0</v>
      </c>
      <c r="K271" s="174">
        <v>0</v>
      </c>
      <c r="L271" s="174">
        <v>0</v>
      </c>
      <c r="M271" s="174">
        <v>0</v>
      </c>
      <c r="N271" s="174">
        <v>0</v>
      </c>
      <c r="O271" s="176">
        <v>0</v>
      </c>
      <c r="P271" s="84">
        <f t="shared" si="73"/>
        <v>0</v>
      </c>
      <c r="Q271" s="173">
        <v>0</v>
      </c>
      <c r="R271" s="174">
        <v>0</v>
      </c>
      <c r="S271" s="174">
        <v>0</v>
      </c>
      <c r="T271" s="174">
        <v>0</v>
      </c>
      <c r="U271" s="174">
        <v>0</v>
      </c>
      <c r="V271" s="176">
        <v>0</v>
      </c>
      <c r="W271" s="175">
        <v>0</v>
      </c>
      <c r="X271" s="84">
        <f t="shared" si="72"/>
        <v>0</v>
      </c>
    </row>
    <row r="272" spans="1:24" ht="24" customHeight="1">
      <c r="A272" s="454"/>
      <c r="B272" s="452"/>
      <c r="C272" s="352" t="s">
        <v>175</v>
      </c>
      <c r="D272" s="173">
        <v>0</v>
      </c>
      <c r="E272" s="174">
        <v>0</v>
      </c>
      <c r="F272" s="174">
        <v>0</v>
      </c>
      <c r="G272" s="174">
        <v>0</v>
      </c>
      <c r="H272" s="174">
        <v>0</v>
      </c>
      <c r="I272" s="174">
        <v>0</v>
      </c>
      <c r="J272" s="185">
        <v>0</v>
      </c>
      <c r="K272" s="174">
        <v>0</v>
      </c>
      <c r="L272" s="174">
        <v>0</v>
      </c>
      <c r="M272" s="174">
        <v>0</v>
      </c>
      <c r="N272" s="174">
        <v>0</v>
      </c>
      <c r="O272" s="176">
        <v>0</v>
      </c>
      <c r="P272" s="84">
        <f t="shared" si="73"/>
        <v>0</v>
      </c>
      <c r="Q272" s="173">
        <v>0</v>
      </c>
      <c r="R272" s="174">
        <v>0</v>
      </c>
      <c r="S272" s="174">
        <v>0</v>
      </c>
      <c r="T272" s="174">
        <v>0</v>
      </c>
      <c r="U272" s="174">
        <v>0</v>
      </c>
      <c r="V272" s="176">
        <v>0</v>
      </c>
      <c r="W272" s="340">
        <v>0</v>
      </c>
      <c r="X272" s="84">
        <f t="shared" si="72"/>
        <v>0</v>
      </c>
    </row>
    <row r="273" spans="1:24" ht="24" customHeight="1">
      <c r="A273" s="454"/>
      <c r="B273" s="452"/>
      <c r="C273" s="352" t="s">
        <v>170</v>
      </c>
      <c r="D273" s="173">
        <v>0</v>
      </c>
      <c r="E273" s="174">
        <v>0</v>
      </c>
      <c r="F273" s="174">
        <v>0</v>
      </c>
      <c r="G273" s="174">
        <v>0</v>
      </c>
      <c r="H273" s="174">
        <v>0</v>
      </c>
      <c r="I273" s="174"/>
      <c r="J273" s="185">
        <v>0</v>
      </c>
      <c r="K273" s="174">
        <v>0</v>
      </c>
      <c r="L273" s="174">
        <v>0</v>
      </c>
      <c r="M273" s="174">
        <v>0</v>
      </c>
      <c r="N273" s="174">
        <v>0</v>
      </c>
      <c r="O273" s="176">
        <v>0</v>
      </c>
      <c r="P273" s="84">
        <f t="shared" si="73"/>
        <v>0</v>
      </c>
      <c r="Q273" s="173">
        <v>0</v>
      </c>
      <c r="R273" s="174">
        <v>0</v>
      </c>
      <c r="S273" s="174">
        <v>0</v>
      </c>
      <c r="T273" s="174">
        <v>0</v>
      </c>
      <c r="U273" s="174">
        <v>0</v>
      </c>
      <c r="V273" s="176">
        <v>0</v>
      </c>
      <c r="W273" s="340">
        <v>0</v>
      </c>
      <c r="X273" s="84">
        <f t="shared" si="72"/>
        <v>0</v>
      </c>
    </row>
    <row r="274" spans="1:24" ht="24" customHeight="1">
      <c r="A274" s="454"/>
      <c r="B274" s="448" t="s">
        <v>197</v>
      </c>
      <c r="C274" s="449"/>
      <c r="D274" s="173">
        <v>0</v>
      </c>
      <c r="E274" s="174">
        <v>0</v>
      </c>
      <c r="F274" s="174">
        <v>0</v>
      </c>
      <c r="G274" s="174">
        <v>0</v>
      </c>
      <c r="H274" s="174">
        <v>0</v>
      </c>
      <c r="I274" s="174">
        <v>0</v>
      </c>
      <c r="J274" s="185">
        <v>0</v>
      </c>
      <c r="K274" s="174">
        <v>0</v>
      </c>
      <c r="L274" s="174">
        <v>0</v>
      </c>
      <c r="M274" s="174">
        <v>0</v>
      </c>
      <c r="N274" s="174">
        <v>0</v>
      </c>
      <c r="O274" s="176">
        <v>0</v>
      </c>
      <c r="P274" s="84">
        <f t="shared" si="73"/>
        <v>0</v>
      </c>
      <c r="Q274" s="173">
        <v>0</v>
      </c>
      <c r="R274" s="174">
        <v>0</v>
      </c>
      <c r="S274" s="174">
        <v>0</v>
      </c>
      <c r="T274" s="174">
        <v>0</v>
      </c>
      <c r="U274" s="174">
        <v>0</v>
      </c>
      <c r="V274" s="176">
        <v>0</v>
      </c>
      <c r="W274" s="340">
        <v>0</v>
      </c>
      <c r="X274" s="84">
        <f t="shared" si="72"/>
        <v>0</v>
      </c>
    </row>
    <row r="275" spans="1:24" ht="24" customHeight="1">
      <c r="A275" s="455"/>
      <c r="B275" s="444" t="s">
        <v>174</v>
      </c>
      <c r="C275" s="445"/>
      <c r="D275" s="180">
        <v>0</v>
      </c>
      <c r="E275" s="181">
        <v>0</v>
      </c>
      <c r="F275" s="181">
        <v>0</v>
      </c>
      <c r="G275" s="181">
        <v>0</v>
      </c>
      <c r="H275" s="181">
        <v>0</v>
      </c>
      <c r="I275" s="181">
        <v>0</v>
      </c>
      <c r="J275" s="332">
        <v>0</v>
      </c>
      <c r="K275" s="181">
        <v>0</v>
      </c>
      <c r="L275" s="181">
        <v>0</v>
      </c>
      <c r="M275" s="181">
        <v>0</v>
      </c>
      <c r="N275" s="181">
        <v>0</v>
      </c>
      <c r="O275" s="333">
        <v>0</v>
      </c>
      <c r="P275" s="301">
        <f t="shared" si="73"/>
        <v>0</v>
      </c>
      <c r="Q275" s="180">
        <v>0</v>
      </c>
      <c r="R275" s="181">
        <v>0</v>
      </c>
      <c r="S275" s="181">
        <v>0</v>
      </c>
      <c r="T275" s="181">
        <v>0</v>
      </c>
      <c r="U275" s="181">
        <v>0</v>
      </c>
      <c r="V275" s="333">
        <v>0</v>
      </c>
      <c r="W275" s="341">
        <v>0</v>
      </c>
      <c r="X275" s="86">
        <f t="shared" si="72"/>
        <v>0</v>
      </c>
    </row>
    <row r="276" spans="1:24" ht="24" customHeight="1">
      <c r="A276" s="453" t="s">
        <v>218</v>
      </c>
      <c r="B276" s="446" t="s">
        <v>173</v>
      </c>
      <c r="C276" s="447"/>
      <c r="D276" s="182">
        <v>0</v>
      </c>
      <c r="E276" s="183">
        <v>0</v>
      </c>
      <c r="F276" s="183">
        <v>0</v>
      </c>
      <c r="G276" s="183">
        <v>0</v>
      </c>
      <c r="H276" s="183">
        <v>0</v>
      </c>
      <c r="I276" s="183">
        <v>0</v>
      </c>
      <c r="J276" s="331"/>
      <c r="K276" s="172"/>
      <c r="L276" s="172"/>
      <c r="M276" s="172"/>
      <c r="N276" s="172"/>
      <c r="O276" s="299"/>
      <c r="P276" s="87">
        <f t="shared" si="73"/>
        <v>0</v>
      </c>
      <c r="Q276" s="171"/>
      <c r="R276" s="172"/>
      <c r="S276" s="172"/>
      <c r="T276" s="172"/>
      <c r="U276" s="172"/>
      <c r="V276" s="338"/>
      <c r="W276" s="339"/>
      <c r="X276" s="87">
        <f t="shared" si="72"/>
        <v>0</v>
      </c>
    </row>
    <row r="277" spans="1:24" ht="24" customHeight="1">
      <c r="A277" s="454"/>
      <c r="B277" s="448" t="s">
        <v>172</v>
      </c>
      <c r="C277" s="449"/>
      <c r="D277" s="173">
        <v>0</v>
      </c>
      <c r="E277" s="174">
        <v>0</v>
      </c>
      <c r="F277" s="174">
        <v>0</v>
      </c>
      <c r="G277" s="174">
        <v>0</v>
      </c>
      <c r="H277" s="174">
        <v>0</v>
      </c>
      <c r="I277" s="174">
        <v>0</v>
      </c>
      <c r="J277" s="185"/>
      <c r="K277" s="174"/>
      <c r="L277" s="174"/>
      <c r="M277" s="174"/>
      <c r="N277" s="174"/>
      <c r="O277" s="176">
        <v>100</v>
      </c>
      <c r="P277" s="84">
        <f t="shared" si="73"/>
        <v>100</v>
      </c>
      <c r="Q277" s="173"/>
      <c r="R277" s="174"/>
      <c r="S277" s="174"/>
      <c r="T277" s="174"/>
      <c r="U277" s="174"/>
      <c r="V277" s="174"/>
      <c r="W277" s="340">
        <v>100</v>
      </c>
      <c r="X277" s="84">
        <f t="shared" si="72"/>
        <v>100</v>
      </c>
    </row>
    <row r="278" spans="1:24" ht="24" customHeight="1">
      <c r="A278" s="454"/>
      <c r="B278" s="450" t="s">
        <v>198</v>
      </c>
      <c r="C278" s="451"/>
      <c r="D278" s="173">
        <f>SUM(D279:D282)</f>
        <v>0</v>
      </c>
      <c r="E278" s="174">
        <f t="shared" ref="E278:O278" si="76">SUM(E279:E282)</f>
        <v>0</v>
      </c>
      <c r="F278" s="174">
        <f t="shared" si="76"/>
        <v>0</v>
      </c>
      <c r="G278" s="174">
        <f t="shared" si="76"/>
        <v>0</v>
      </c>
      <c r="H278" s="174">
        <f t="shared" si="76"/>
        <v>0</v>
      </c>
      <c r="I278" s="174">
        <f t="shared" si="76"/>
        <v>0</v>
      </c>
      <c r="J278" s="174">
        <f t="shared" si="76"/>
        <v>0</v>
      </c>
      <c r="K278" s="174">
        <f t="shared" si="76"/>
        <v>0</v>
      </c>
      <c r="L278" s="174">
        <f t="shared" si="76"/>
        <v>0</v>
      </c>
      <c r="M278" s="174">
        <f t="shared" si="76"/>
        <v>0</v>
      </c>
      <c r="N278" s="174">
        <f t="shared" si="76"/>
        <v>0</v>
      </c>
      <c r="O278" s="174">
        <f t="shared" si="76"/>
        <v>0</v>
      </c>
      <c r="P278" s="84">
        <f t="shared" si="73"/>
        <v>0</v>
      </c>
      <c r="Q278" s="173">
        <f t="shared" ref="Q278:W278" si="77">SUM(Q279:Q282)</f>
        <v>0</v>
      </c>
      <c r="R278" s="174">
        <f t="shared" si="77"/>
        <v>0</v>
      </c>
      <c r="S278" s="174">
        <f t="shared" si="77"/>
        <v>0</v>
      </c>
      <c r="T278" s="174">
        <f t="shared" si="77"/>
        <v>0</v>
      </c>
      <c r="U278" s="174">
        <f t="shared" si="77"/>
        <v>0</v>
      </c>
      <c r="V278" s="176">
        <f t="shared" si="77"/>
        <v>0</v>
      </c>
      <c r="W278" s="340">
        <f t="shared" si="77"/>
        <v>0</v>
      </c>
      <c r="X278" s="84">
        <f t="shared" si="72"/>
        <v>0</v>
      </c>
    </row>
    <row r="279" spans="1:24" ht="24" customHeight="1">
      <c r="A279" s="454"/>
      <c r="B279" s="452"/>
      <c r="C279" s="352" t="s">
        <v>176</v>
      </c>
      <c r="D279" s="173">
        <v>0</v>
      </c>
      <c r="E279" s="174">
        <v>0</v>
      </c>
      <c r="F279" s="174">
        <v>0</v>
      </c>
      <c r="G279" s="174">
        <v>0</v>
      </c>
      <c r="H279" s="174">
        <v>0</v>
      </c>
      <c r="I279" s="174">
        <v>0</v>
      </c>
      <c r="J279" s="185">
        <v>0</v>
      </c>
      <c r="K279" s="174">
        <v>0</v>
      </c>
      <c r="L279" s="174">
        <v>0</v>
      </c>
      <c r="M279" s="174">
        <v>0</v>
      </c>
      <c r="N279" s="174">
        <v>0</v>
      </c>
      <c r="O279" s="176">
        <v>0</v>
      </c>
      <c r="P279" s="84">
        <f t="shared" si="73"/>
        <v>0</v>
      </c>
      <c r="Q279" s="173">
        <v>0</v>
      </c>
      <c r="R279" s="174">
        <v>0</v>
      </c>
      <c r="S279" s="174">
        <v>0</v>
      </c>
      <c r="T279" s="174">
        <v>0</v>
      </c>
      <c r="U279" s="174">
        <v>0</v>
      </c>
      <c r="V279" s="176">
        <v>0</v>
      </c>
      <c r="W279" s="340">
        <v>0</v>
      </c>
      <c r="X279" s="84">
        <f t="shared" si="72"/>
        <v>0</v>
      </c>
    </row>
    <row r="280" spans="1:24" ht="24" customHeight="1">
      <c r="A280" s="454"/>
      <c r="B280" s="452"/>
      <c r="C280" s="352" t="s">
        <v>171</v>
      </c>
      <c r="D280" s="173">
        <v>0</v>
      </c>
      <c r="E280" s="174">
        <v>0</v>
      </c>
      <c r="F280" s="174">
        <v>0</v>
      </c>
      <c r="G280" s="174"/>
      <c r="H280" s="184"/>
      <c r="I280" s="174">
        <v>0</v>
      </c>
      <c r="J280" s="185">
        <v>0</v>
      </c>
      <c r="K280" s="174">
        <v>0</v>
      </c>
      <c r="L280" s="174">
        <v>0</v>
      </c>
      <c r="M280" s="174">
        <v>0</v>
      </c>
      <c r="N280" s="174">
        <v>0</v>
      </c>
      <c r="O280" s="176">
        <v>0</v>
      </c>
      <c r="P280" s="84">
        <f t="shared" si="73"/>
        <v>0</v>
      </c>
      <c r="Q280" s="173">
        <v>0</v>
      </c>
      <c r="R280" s="174">
        <v>0</v>
      </c>
      <c r="S280" s="174">
        <v>0</v>
      </c>
      <c r="T280" s="174">
        <v>0</v>
      </c>
      <c r="U280" s="174">
        <v>0</v>
      </c>
      <c r="V280" s="176">
        <v>0</v>
      </c>
      <c r="W280" s="175">
        <v>0</v>
      </c>
      <c r="X280" s="84">
        <f t="shared" si="72"/>
        <v>0</v>
      </c>
    </row>
    <row r="281" spans="1:24" ht="24" customHeight="1">
      <c r="A281" s="454"/>
      <c r="B281" s="452"/>
      <c r="C281" s="352" t="s">
        <v>175</v>
      </c>
      <c r="D281" s="173">
        <v>0</v>
      </c>
      <c r="E281" s="174">
        <v>0</v>
      </c>
      <c r="F281" s="174">
        <v>0</v>
      </c>
      <c r="G281" s="174">
        <v>0</v>
      </c>
      <c r="H281" s="174">
        <v>0</v>
      </c>
      <c r="I281" s="174">
        <v>0</v>
      </c>
      <c r="J281" s="185">
        <v>0</v>
      </c>
      <c r="K281" s="174">
        <v>0</v>
      </c>
      <c r="L281" s="174">
        <v>0</v>
      </c>
      <c r="M281" s="174">
        <v>0</v>
      </c>
      <c r="N281" s="174">
        <v>0</v>
      </c>
      <c r="O281" s="176">
        <v>0</v>
      </c>
      <c r="P281" s="84">
        <f t="shared" si="73"/>
        <v>0</v>
      </c>
      <c r="Q281" s="173">
        <v>0</v>
      </c>
      <c r="R281" s="174">
        <v>0</v>
      </c>
      <c r="S281" s="174">
        <v>0</v>
      </c>
      <c r="T281" s="174">
        <v>0</v>
      </c>
      <c r="U281" s="174">
        <v>0</v>
      </c>
      <c r="V281" s="176">
        <v>0</v>
      </c>
      <c r="W281" s="340">
        <v>0</v>
      </c>
      <c r="X281" s="84">
        <f t="shared" si="72"/>
        <v>0</v>
      </c>
    </row>
    <row r="282" spans="1:24" ht="24" customHeight="1">
      <c r="A282" s="454"/>
      <c r="B282" s="452"/>
      <c r="C282" s="352" t="s">
        <v>170</v>
      </c>
      <c r="D282" s="173">
        <v>0</v>
      </c>
      <c r="E282" s="174">
        <v>0</v>
      </c>
      <c r="F282" s="174">
        <v>0</v>
      </c>
      <c r="G282" s="174">
        <v>0</v>
      </c>
      <c r="H282" s="174">
        <v>0</v>
      </c>
      <c r="I282" s="174">
        <v>0</v>
      </c>
      <c r="J282" s="185">
        <v>0</v>
      </c>
      <c r="K282" s="174">
        <v>0</v>
      </c>
      <c r="L282" s="174">
        <v>0</v>
      </c>
      <c r="M282" s="174">
        <v>0</v>
      </c>
      <c r="N282" s="174">
        <v>0</v>
      </c>
      <c r="O282" s="176">
        <v>0</v>
      </c>
      <c r="P282" s="84">
        <f t="shared" si="73"/>
        <v>0</v>
      </c>
      <c r="Q282" s="173">
        <v>0</v>
      </c>
      <c r="R282" s="174">
        <v>0</v>
      </c>
      <c r="S282" s="174">
        <v>0</v>
      </c>
      <c r="T282" s="174">
        <v>0</v>
      </c>
      <c r="U282" s="174">
        <v>0</v>
      </c>
      <c r="V282" s="176">
        <v>0</v>
      </c>
      <c r="W282" s="340">
        <v>0</v>
      </c>
      <c r="X282" s="84">
        <f t="shared" si="72"/>
        <v>0</v>
      </c>
    </row>
    <row r="283" spans="1:24" ht="24" customHeight="1">
      <c r="A283" s="454"/>
      <c r="B283" s="448" t="s">
        <v>197</v>
      </c>
      <c r="C283" s="449"/>
      <c r="D283" s="173">
        <v>0</v>
      </c>
      <c r="E283" s="174">
        <v>0</v>
      </c>
      <c r="F283" s="174">
        <v>0</v>
      </c>
      <c r="G283" s="174">
        <v>0</v>
      </c>
      <c r="H283" s="174">
        <v>0</v>
      </c>
      <c r="I283" s="174">
        <v>0</v>
      </c>
      <c r="J283" s="185">
        <v>0</v>
      </c>
      <c r="K283" s="174">
        <v>0</v>
      </c>
      <c r="L283" s="174">
        <v>0</v>
      </c>
      <c r="M283" s="174">
        <v>0</v>
      </c>
      <c r="N283" s="174">
        <v>0</v>
      </c>
      <c r="O283" s="176">
        <v>0</v>
      </c>
      <c r="P283" s="84">
        <f t="shared" si="73"/>
        <v>0</v>
      </c>
      <c r="Q283" s="173">
        <v>0</v>
      </c>
      <c r="R283" s="174">
        <v>0</v>
      </c>
      <c r="S283" s="174">
        <v>0</v>
      </c>
      <c r="T283" s="174">
        <v>0</v>
      </c>
      <c r="U283" s="174">
        <v>0</v>
      </c>
      <c r="V283" s="176">
        <v>0</v>
      </c>
      <c r="W283" s="340">
        <v>0</v>
      </c>
      <c r="X283" s="84">
        <f t="shared" si="72"/>
        <v>0</v>
      </c>
    </row>
    <row r="284" spans="1:24" ht="24" customHeight="1">
      <c r="A284" s="455"/>
      <c r="B284" s="444" t="s">
        <v>174</v>
      </c>
      <c r="C284" s="445"/>
      <c r="D284" s="180">
        <v>0</v>
      </c>
      <c r="E284" s="181">
        <v>0</v>
      </c>
      <c r="F284" s="181">
        <v>0</v>
      </c>
      <c r="G284" s="181">
        <v>0</v>
      </c>
      <c r="H284" s="181">
        <v>0</v>
      </c>
      <c r="I284" s="181">
        <v>0</v>
      </c>
      <c r="J284" s="332">
        <v>0</v>
      </c>
      <c r="K284" s="181">
        <v>0</v>
      </c>
      <c r="L284" s="181">
        <v>0</v>
      </c>
      <c r="M284" s="181">
        <v>0</v>
      </c>
      <c r="N284" s="181">
        <v>0</v>
      </c>
      <c r="O284" s="333">
        <v>0</v>
      </c>
      <c r="P284" s="301">
        <f t="shared" si="73"/>
        <v>0</v>
      </c>
      <c r="Q284" s="180">
        <v>0</v>
      </c>
      <c r="R284" s="181">
        <v>0</v>
      </c>
      <c r="S284" s="181">
        <v>0</v>
      </c>
      <c r="T284" s="181">
        <v>0</v>
      </c>
      <c r="U284" s="181">
        <v>0</v>
      </c>
      <c r="V284" s="333">
        <v>0</v>
      </c>
      <c r="W284" s="341">
        <v>0</v>
      </c>
      <c r="X284" s="86">
        <f t="shared" si="72"/>
        <v>0</v>
      </c>
    </row>
    <row r="285" spans="1:24" ht="24" customHeight="1">
      <c r="A285" s="453" t="s">
        <v>219</v>
      </c>
      <c r="B285" s="446" t="s">
        <v>173</v>
      </c>
      <c r="C285" s="447"/>
      <c r="D285" s="182">
        <v>0</v>
      </c>
      <c r="E285" s="183"/>
      <c r="F285" s="183"/>
      <c r="G285" s="183"/>
      <c r="H285" s="183"/>
      <c r="I285" s="183"/>
      <c r="J285" s="331"/>
      <c r="K285" s="172"/>
      <c r="L285" s="172">
        <v>40</v>
      </c>
      <c r="M285" s="172"/>
      <c r="N285" s="172">
        <v>100</v>
      </c>
      <c r="O285" s="299"/>
      <c r="P285" s="87">
        <f t="shared" si="73"/>
        <v>140</v>
      </c>
      <c r="Q285" s="171">
        <v>0</v>
      </c>
      <c r="R285" s="172">
        <v>0</v>
      </c>
      <c r="S285" s="172">
        <v>0</v>
      </c>
      <c r="T285" s="172">
        <v>0</v>
      </c>
      <c r="U285" s="172">
        <v>0</v>
      </c>
      <c r="V285" s="338">
        <v>0</v>
      </c>
      <c r="W285" s="339">
        <v>100</v>
      </c>
      <c r="X285" s="87">
        <f t="shared" si="72"/>
        <v>100</v>
      </c>
    </row>
    <row r="286" spans="1:24" ht="24" customHeight="1">
      <c r="A286" s="454"/>
      <c r="B286" s="448" t="s">
        <v>172</v>
      </c>
      <c r="C286" s="449"/>
      <c r="D286" s="173">
        <v>0</v>
      </c>
      <c r="E286" s="174">
        <v>200</v>
      </c>
      <c r="F286" s="174"/>
      <c r="G286" s="174">
        <v>100</v>
      </c>
      <c r="H286" s="174"/>
      <c r="I286" s="174">
        <v>100</v>
      </c>
      <c r="J286" s="185"/>
      <c r="K286" s="174">
        <v>100</v>
      </c>
      <c r="L286" s="174"/>
      <c r="M286" s="174">
        <v>100</v>
      </c>
      <c r="N286" s="174"/>
      <c r="O286" s="176">
        <v>250</v>
      </c>
      <c r="P286" s="84">
        <f t="shared" si="73"/>
        <v>850</v>
      </c>
      <c r="Q286" s="173">
        <v>0</v>
      </c>
      <c r="R286" s="174">
        <v>100</v>
      </c>
      <c r="S286" s="174"/>
      <c r="T286" s="174">
        <v>100</v>
      </c>
      <c r="U286" s="174"/>
      <c r="V286" s="174">
        <v>100</v>
      </c>
      <c r="W286" s="340">
        <v>300</v>
      </c>
      <c r="X286" s="84">
        <f t="shared" si="72"/>
        <v>600</v>
      </c>
    </row>
    <row r="287" spans="1:24" ht="24" customHeight="1">
      <c r="A287" s="454"/>
      <c r="B287" s="450" t="s">
        <v>198</v>
      </c>
      <c r="C287" s="451"/>
      <c r="D287" s="173">
        <f>SUM(D288:D291)</f>
        <v>0</v>
      </c>
      <c r="E287" s="174">
        <f t="shared" ref="E287:O287" si="78">SUM(E288:E291)</f>
        <v>0</v>
      </c>
      <c r="F287" s="174">
        <f t="shared" si="78"/>
        <v>0</v>
      </c>
      <c r="G287" s="174">
        <f t="shared" si="78"/>
        <v>0</v>
      </c>
      <c r="H287" s="174">
        <f t="shared" si="78"/>
        <v>0</v>
      </c>
      <c r="I287" s="174">
        <f t="shared" si="78"/>
        <v>0</v>
      </c>
      <c r="J287" s="174">
        <f t="shared" si="78"/>
        <v>0</v>
      </c>
      <c r="K287" s="174">
        <f t="shared" si="78"/>
        <v>0</v>
      </c>
      <c r="L287" s="174">
        <f t="shared" si="78"/>
        <v>0</v>
      </c>
      <c r="M287" s="174">
        <f t="shared" si="78"/>
        <v>0</v>
      </c>
      <c r="N287" s="174">
        <f t="shared" si="78"/>
        <v>0</v>
      </c>
      <c r="O287" s="174">
        <f t="shared" si="78"/>
        <v>0</v>
      </c>
      <c r="P287" s="84">
        <f t="shared" si="73"/>
        <v>0</v>
      </c>
      <c r="Q287" s="173">
        <f t="shared" ref="Q287:W287" si="79">SUM(Q288:Q291)</f>
        <v>0</v>
      </c>
      <c r="R287" s="174">
        <f t="shared" si="79"/>
        <v>0</v>
      </c>
      <c r="S287" s="174">
        <f t="shared" si="79"/>
        <v>0</v>
      </c>
      <c r="T287" s="174">
        <f t="shared" si="79"/>
        <v>0</v>
      </c>
      <c r="U287" s="174">
        <f t="shared" si="79"/>
        <v>0</v>
      </c>
      <c r="V287" s="176">
        <f t="shared" si="79"/>
        <v>0</v>
      </c>
      <c r="W287" s="340">
        <f t="shared" si="79"/>
        <v>0</v>
      </c>
      <c r="X287" s="84">
        <f t="shared" si="72"/>
        <v>0</v>
      </c>
    </row>
    <row r="288" spans="1:24" ht="24" customHeight="1">
      <c r="A288" s="454"/>
      <c r="B288" s="452"/>
      <c r="C288" s="352" t="s">
        <v>176</v>
      </c>
      <c r="D288" s="173">
        <v>0</v>
      </c>
      <c r="E288" s="174"/>
      <c r="F288" s="174">
        <v>0</v>
      </c>
      <c r="G288" s="174">
        <v>0</v>
      </c>
      <c r="H288" s="174">
        <v>0</v>
      </c>
      <c r="I288" s="174">
        <v>0</v>
      </c>
      <c r="J288" s="185">
        <v>0</v>
      </c>
      <c r="K288" s="174">
        <v>0</v>
      </c>
      <c r="L288" s="174">
        <v>0</v>
      </c>
      <c r="M288" s="174">
        <v>0</v>
      </c>
      <c r="N288" s="174">
        <v>0</v>
      </c>
      <c r="O288" s="176">
        <v>0</v>
      </c>
      <c r="P288" s="84">
        <f t="shared" si="73"/>
        <v>0</v>
      </c>
      <c r="Q288" s="173">
        <v>0</v>
      </c>
      <c r="R288" s="174">
        <v>0</v>
      </c>
      <c r="S288" s="174">
        <v>0</v>
      </c>
      <c r="T288" s="174">
        <v>0</v>
      </c>
      <c r="U288" s="174">
        <v>0</v>
      </c>
      <c r="V288" s="176">
        <v>0</v>
      </c>
      <c r="W288" s="340">
        <v>0</v>
      </c>
      <c r="X288" s="84">
        <f t="shared" si="72"/>
        <v>0</v>
      </c>
    </row>
    <row r="289" spans="1:24" ht="24" customHeight="1">
      <c r="A289" s="454"/>
      <c r="B289" s="452"/>
      <c r="C289" s="352" t="s">
        <v>171</v>
      </c>
      <c r="D289" s="173">
        <v>0</v>
      </c>
      <c r="E289" s="174"/>
      <c r="F289" s="174">
        <v>0</v>
      </c>
      <c r="G289" s="174">
        <v>0</v>
      </c>
      <c r="H289" s="174">
        <v>0</v>
      </c>
      <c r="I289" s="174"/>
      <c r="J289" s="185">
        <v>0</v>
      </c>
      <c r="K289" s="174">
        <v>0</v>
      </c>
      <c r="L289" s="174">
        <v>0</v>
      </c>
      <c r="M289" s="174">
        <v>0</v>
      </c>
      <c r="N289" s="174">
        <v>0</v>
      </c>
      <c r="O289" s="176">
        <v>0</v>
      </c>
      <c r="P289" s="84">
        <f t="shared" si="73"/>
        <v>0</v>
      </c>
      <c r="Q289" s="173">
        <v>0</v>
      </c>
      <c r="R289" s="174">
        <v>0</v>
      </c>
      <c r="S289" s="174">
        <v>0</v>
      </c>
      <c r="T289" s="174">
        <v>0</v>
      </c>
      <c r="U289" s="174">
        <v>0</v>
      </c>
      <c r="V289" s="176">
        <v>0</v>
      </c>
      <c r="W289" s="175">
        <v>0</v>
      </c>
      <c r="X289" s="84">
        <f t="shared" si="72"/>
        <v>0</v>
      </c>
    </row>
    <row r="290" spans="1:24" ht="24" customHeight="1">
      <c r="A290" s="454"/>
      <c r="B290" s="452"/>
      <c r="C290" s="352" t="s">
        <v>175</v>
      </c>
      <c r="D290" s="173">
        <v>0</v>
      </c>
      <c r="E290" s="174">
        <v>0</v>
      </c>
      <c r="F290" s="174">
        <v>0</v>
      </c>
      <c r="G290" s="174">
        <v>0</v>
      </c>
      <c r="H290" s="174">
        <v>0</v>
      </c>
      <c r="I290" s="174">
        <v>0</v>
      </c>
      <c r="J290" s="185">
        <v>0</v>
      </c>
      <c r="K290" s="174">
        <v>0</v>
      </c>
      <c r="L290" s="174">
        <v>0</v>
      </c>
      <c r="M290" s="174">
        <v>0</v>
      </c>
      <c r="N290" s="174">
        <v>0</v>
      </c>
      <c r="O290" s="176">
        <v>0</v>
      </c>
      <c r="P290" s="84">
        <f t="shared" si="73"/>
        <v>0</v>
      </c>
      <c r="Q290" s="173">
        <v>0</v>
      </c>
      <c r="R290" s="174">
        <v>0</v>
      </c>
      <c r="S290" s="174">
        <v>0</v>
      </c>
      <c r="T290" s="174">
        <v>0</v>
      </c>
      <c r="U290" s="174">
        <v>0</v>
      </c>
      <c r="V290" s="176">
        <v>0</v>
      </c>
      <c r="W290" s="340">
        <v>0</v>
      </c>
      <c r="X290" s="84">
        <f t="shared" si="72"/>
        <v>0</v>
      </c>
    </row>
    <row r="291" spans="1:24" ht="24" customHeight="1">
      <c r="A291" s="454"/>
      <c r="B291" s="452"/>
      <c r="C291" s="352" t="s">
        <v>170</v>
      </c>
      <c r="D291" s="173">
        <v>0</v>
      </c>
      <c r="E291" s="174">
        <v>0</v>
      </c>
      <c r="F291" s="174">
        <v>0</v>
      </c>
      <c r="G291" s="174">
        <v>0</v>
      </c>
      <c r="H291" s="174">
        <v>0</v>
      </c>
      <c r="I291" s="174">
        <v>0</v>
      </c>
      <c r="J291" s="185">
        <v>0</v>
      </c>
      <c r="K291" s="174">
        <v>0</v>
      </c>
      <c r="L291" s="174">
        <v>0</v>
      </c>
      <c r="M291" s="174">
        <v>0</v>
      </c>
      <c r="N291" s="174">
        <v>0</v>
      </c>
      <c r="O291" s="176">
        <v>0</v>
      </c>
      <c r="P291" s="84">
        <f t="shared" si="73"/>
        <v>0</v>
      </c>
      <c r="Q291" s="173">
        <v>0</v>
      </c>
      <c r="R291" s="174">
        <v>0</v>
      </c>
      <c r="S291" s="174">
        <v>0</v>
      </c>
      <c r="T291" s="174">
        <v>0</v>
      </c>
      <c r="U291" s="174">
        <v>0</v>
      </c>
      <c r="V291" s="176">
        <v>0</v>
      </c>
      <c r="W291" s="340">
        <v>0</v>
      </c>
      <c r="X291" s="84">
        <f t="shared" si="72"/>
        <v>0</v>
      </c>
    </row>
    <row r="292" spans="1:24" ht="24" customHeight="1">
      <c r="A292" s="454"/>
      <c r="B292" s="448" t="s">
        <v>197</v>
      </c>
      <c r="C292" s="449"/>
      <c r="D292" s="173">
        <v>0</v>
      </c>
      <c r="E292" s="174">
        <v>0</v>
      </c>
      <c r="F292" s="174">
        <v>0</v>
      </c>
      <c r="G292" s="174">
        <v>0</v>
      </c>
      <c r="H292" s="174">
        <v>0</v>
      </c>
      <c r="I292" s="174">
        <v>0</v>
      </c>
      <c r="J292" s="185">
        <v>0</v>
      </c>
      <c r="K292" s="174">
        <v>0</v>
      </c>
      <c r="L292" s="174">
        <v>0</v>
      </c>
      <c r="M292" s="174">
        <v>0</v>
      </c>
      <c r="N292" s="174">
        <v>0</v>
      </c>
      <c r="O292" s="176">
        <v>0</v>
      </c>
      <c r="P292" s="84">
        <f t="shared" si="73"/>
        <v>0</v>
      </c>
      <c r="Q292" s="173">
        <v>0</v>
      </c>
      <c r="R292" s="174">
        <v>0</v>
      </c>
      <c r="S292" s="174">
        <v>0</v>
      </c>
      <c r="T292" s="174">
        <v>0</v>
      </c>
      <c r="U292" s="174">
        <v>0</v>
      </c>
      <c r="V292" s="176">
        <v>0</v>
      </c>
      <c r="W292" s="340">
        <v>0</v>
      </c>
      <c r="X292" s="84">
        <f t="shared" si="72"/>
        <v>0</v>
      </c>
    </row>
    <row r="293" spans="1:24" ht="24" customHeight="1">
      <c r="A293" s="455"/>
      <c r="B293" s="444" t="s">
        <v>174</v>
      </c>
      <c r="C293" s="445"/>
      <c r="D293" s="180">
        <v>0</v>
      </c>
      <c r="E293" s="181">
        <v>0</v>
      </c>
      <c r="F293" s="181">
        <v>0</v>
      </c>
      <c r="G293" s="181">
        <v>0</v>
      </c>
      <c r="H293" s="181">
        <v>0</v>
      </c>
      <c r="I293" s="181">
        <v>0</v>
      </c>
      <c r="J293" s="332">
        <v>0</v>
      </c>
      <c r="K293" s="181">
        <v>0</v>
      </c>
      <c r="L293" s="181">
        <v>0</v>
      </c>
      <c r="M293" s="181">
        <v>0</v>
      </c>
      <c r="N293" s="181">
        <v>0</v>
      </c>
      <c r="O293" s="333">
        <v>0</v>
      </c>
      <c r="P293" s="301">
        <f t="shared" si="73"/>
        <v>0</v>
      </c>
      <c r="Q293" s="180">
        <v>0</v>
      </c>
      <c r="R293" s="181">
        <v>0</v>
      </c>
      <c r="S293" s="181">
        <v>0</v>
      </c>
      <c r="T293" s="181">
        <v>0</v>
      </c>
      <c r="U293" s="181">
        <v>0</v>
      </c>
      <c r="V293" s="333">
        <v>0</v>
      </c>
      <c r="W293" s="341">
        <v>290</v>
      </c>
      <c r="X293" s="86">
        <f t="shared" si="72"/>
        <v>290</v>
      </c>
    </row>
    <row r="294" spans="1:24" ht="24" customHeight="1">
      <c r="A294" s="453" t="s">
        <v>220</v>
      </c>
      <c r="B294" s="446" t="s">
        <v>173</v>
      </c>
      <c r="C294" s="447"/>
      <c r="D294" s="182">
        <v>0</v>
      </c>
      <c r="E294" s="183">
        <v>0</v>
      </c>
      <c r="F294" s="183">
        <v>0</v>
      </c>
      <c r="G294" s="183">
        <v>0</v>
      </c>
      <c r="H294" s="183">
        <v>0</v>
      </c>
      <c r="I294" s="183">
        <v>0</v>
      </c>
      <c r="J294" s="331"/>
      <c r="K294" s="172"/>
      <c r="L294" s="172"/>
      <c r="M294" s="172"/>
      <c r="N294" s="172"/>
      <c r="O294" s="299"/>
      <c r="P294" s="87">
        <f t="shared" si="73"/>
        <v>0</v>
      </c>
      <c r="Q294" s="171">
        <v>0</v>
      </c>
      <c r="R294" s="172">
        <v>0</v>
      </c>
      <c r="S294" s="172">
        <v>0</v>
      </c>
      <c r="T294" s="172">
        <v>0</v>
      </c>
      <c r="U294" s="172">
        <v>0</v>
      </c>
      <c r="V294" s="338">
        <v>0</v>
      </c>
      <c r="W294" s="339"/>
      <c r="X294" s="87">
        <f t="shared" si="72"/>
        <v>0</v>
      </c>
    </row>
    <row r="295" spans="1:24" ht="24" customHeight="1">
      <c r="A295" s="454"/>
      <c r="B295" s="448" t="s">
        <v>172</v>
      </c>
      <c r="C295" s="449"/>
      <c r="D295" s="173">
        <v>0</v>
      </c>
      <c r="E295" s="174">
        <v>0</v>
      </c>
      <c r="F295" s="174">
        <v>0</v>
      </c>
      <c r="G295" s="174">
        <v>0</v>
      </c>
      <c r="H295" s="174">
        <v>0</v>
      </c>
      <c r="I295" s="174">
        <v>45</v>
      </c>
      <c r="J295" s="185"/>
      <c r="K295" s="174">
        <v>100</v>
      </c>
      <c r="L295" s="174"/>
      <c r="M295" s="174"/>
      <c r="N295" s="174"/>
      <c r="O295" s="176"/>
      <c r="P295" s="84">
        <f t="shared" si="73"/>
        <v>145</v>
      </c>
      <c r="Q295" s="173">
        <v>0</v>
      </c>
      <c r="R295" s="174">
        <v>0</v>
      </c>
      <c r="S295" s="174">
        <v>0</v>
      </c>
      <c r="T295" s="174">
        <v>0</v>
      </c>
      <c r="U295" s="174">
        <v>50</v>
      </c>
      <c r="V295" s="174"/>
      <c r="W295" s="340">
        <v>100</v>
      </c>
      <c r="X295" s="84">
        <f t="shared" si="72"/>
        <v>150</v>
      </c>
    </row>
    <row r="296" spans="1:24" ht="24" customHeight="1">
      <c r="A296" s="454"/>
      <c r="B296" s="450" t="s">
        <v>198</v>
      </c>
      <c r="C296" s="451"/>
      <c r="D296" s="173">
        <f>SUM(D297:D300)</f>
        <v>0</v>
      </c>
      <c r="E296" s="174">
        <f t="shared" ref="E296:O296" si="80">SUM(E297:E300)</f>
        <v>0</v>
      </c>
      <c r="F296" s="174">
        <f t="shared" si="80"/>
        <v>0</v>
      </c>
      <c r="G296" s="174">
        <f t="shared" si="80"/>
        <v>0</v>
      </c>
      <c r="H296" s="174">
        <f t="shared" si="80"/>
        <v>0</v>
      </c>
      <c r="I296" s="174">
        <f t="shared" si="80"/>
        <v>0</v>
      </c>
      <c r="J296" s="174">
        <f t="shared" si="80"/>
        <v>0</v>
      </c>
      <c r="K296" s="174">
        <f t="shared" si="80"/>
        <v>0</v>
      </c>
      <c r="L296" s="174">
        <f t="shared" si="80"/>
        <v>0</v>
      </c>
      <c r="M296" s="174">
        <f t="shared" si="80"/>
        <v>0</v>
      </c>
      <c r="N296" s="174">
        <f t="shared" si="80"/>
        <v>0</v>
      </c>
      <c r="O296" s="174">
        <f t="shared" si="80"/>
        <v>0</v>
      </c>
      <c r="P296" s="84">
        <f t="shared" si="73"/>
        <v>0</v>
      </c>
      <c r="Q296" s="173">
        <f t="shared" ref="Q296:W296" si="81">SUM(Q297:Q300)</f>
        <v>0</v>
      </c>
      <c r="R296" s="174">
        <f t="shared" si="81"/>
        <v>0</v>
      </c>
      <c r="S296" s="174">
        <f t="shared" si="81"/>
        <v>0</v>
      </c>
      <c r="T296" s="174">
        <f t="shared" si="81"/>
        <v>0</v>
      </c>
      <c r="U296" s="174">
        <f t="shared" si="81"/>
        <v>0</v>
      </c>
      <c r="V296" s="176">
        <f t="shared" si="81"/>
        <v>0</v>
      </c>
      <c r="W296" s="340">
        <f t="shared" si="81"/>
        <v>0</v>
      </c>
      <c r="X296" s="84">
        <f t="shared" si="72"/>
        <v>0</v>
      </c>
    </row>
    <row r="297" spans="1:24" ht="24" customHeight="1">
      <c r="A297" s="454"/>
      <c r="B297" s="452"/>
      <c r="C297" s="352" t="s">
        <v>176</v>
      </c>
      <c r="D297" s="173">
        <v>0</v>
      </c>
      <c r="E297" s="174">
        <v>0</v>
      </c>
      <c r="F297" s="174">
        <v>0</v>
      </c>
      <c r="G297" s="174"/>
      <c r="H297" s="174">
        <v>0</v>
      </c>
      <c r="I297" s="174">
        <v>0</v>
      </c>
      <c r="J297" s="185">
        <v>0</v>
      </c>
      <c r="K297" s="174">
        <v>0</v>
      </c>
      <c r="L297" s="174">
        <v>0</v>
      </c>
      <c r="M297" s="174">
        <v>0</v>
      </c>
      <c r="N297" s="174">
        <v>0</v>
      </c>
      <c r="O297" s="176">
        <v>0</v>
      </c>
      <c r="P297" s="84">
        <f t="shared" si="73"/>
        <v>0</v>
      </c>
      <c r="Q297" s="173">
        <v>0</v>
      </c>
      <c r="R297" s="174">
        <v>0</v>
      </c>
      <c r="S297" s="174">
        <v>0</v>
      </c>
      <c r="T297" s="174">
        <v>0</v>
      </c>
      <c r="U297" s="174">
        <v>0</v>
      </c>
      <c r="V297" s="176">
        <v>0</v>
      </c>
      <c r="W297" s="340">
        <v>0</v>
      </c>
      <c r="X297" s="84">
        <f t="shared" si="72"/>
        <v>0</v>
      </c>
    </row>
    <row r="298" spans="1:24" ht="24" customHeight="1">
      <c r="A298" s="454"/>
      <c r="B298" s="452"/>
      <c r="C298" s="352" t="s">
        <v>171</v>
      </c>
      <c r="D298" s="173">
        <v>0</v>
      </c>
      <c r="E298" s="174">
        <v>0</v>
      </c>
      <c r="F298" s="174">
        <v>0</v>
      </c>
      <c r="G298" s="184"/>
      <c r="H298" s="174">
        <v>0</v>
      </c>
      <c r="I298" s="174">
        <v>0</v>
      </c>
      <c r="J298" s="185">
        <v>0</v>
      </c>
      <c r="K298" s="174">
        <v>0</v>
      </c>
      <c r="L298" s="174">
        <v>0</v>
      </c>
      <c r="M298" s="174">
        <v>0</v>
      </c>
      <c r="N298" s="174">
        <v>0</v>
      </c>
      <c r="O298" s="176">
        <v>0</v>
      </c>
      <c r="P298" s="84">
        <f t="shared" si="73"/>
        <v>0</v>
      </c>
      <c r="Q298" s="173">
        <v>0</v>
      </c>
      <c r="R298" s="174">
        <v>0</v>
      </c>
      <c r="S298" s="174">
        <v>0</v>
      </c>
      <c r="T298" s="174">
        <v>0</v>
      </c>
      <c r="U298" s="174">
        <v>0</v>
      </c>
      <c r="V298" s="176">
        <v>0</v>
      </c>
      <c r="W298" s="175">
        <v>0</v>
      </c>
      <c r="X298" s="84">
        <f t="shared" si="72"/>
        <v>0</v>
      </c>
    </row>
    <row r="299" spans="1:24" ht="24" customHeight="1">
      <c r="A299" s="454"/>
      <c r="B299" s="452"/>
      <c r="C299" s="352" t="s">
        <v>175</v>
      </c>
      <c r="D299" s="173">
        <v>0</v>
      </c>
      <c r="E299" s="174">
        <v>0</v>
      </c>
      <c r="F299" s="174">
        <v>0</v>
      </c>
      <c r="G299" s="174">
        <v>0</v>
      </c>
      <c r="H299" s="174">
        <v>0</v>
      </c>
      <c r="I299" s="174">
        <v>0</v>
      </c>
      <c r="J299" s="185">
        <v>0</v>
      </c>
      <c r="K299" s="174">
        <v>0</v>
      </c>
      <c r="L299" s="174">
        <v>0</v>
      </c>
      <c r="M299" s="174">
        <v>0</v>
      </c>
      <c r="N299" s="174">
        <v>0</v>
      </c>
      <c r="O299" s="176">
        <v>0</v>
      </c>
      <c r="P299" s="84">
        <f t="shared" si="73"/>
        <v>0</v>
      </c>
      <c r="Q299" s="173">
        <v>0</v>
      </c>
      <c r="R299" s="174">
        <v>0</v>
      </c>
      <c r="S299" s="174">
        <v>0</v>
      </c>
      <c r="T299" s="174">
        <v>0</v>
      </c>
      <c r="U299" s="174">
        <v>0</v>
      </c>
      <c r="V299" s="176">
        <v>0</v>
      </c>
      <c r="W299" s="340">
        <v>0</v>
      </c>
      <c r="X299" s="84">
        <f t="shared" si="72"/>
        <v>0</v>
      </c>
    </row>
    <row r="300" spans="1:24" ht="24" customHeight="1">
      <c r="A300" s="454"/>
      <c r="B300" s="452"/>
      <c r="C300" s="352" t="s">
        <v>170</v>
      </c>
      <c r="D300" s="173">
        <v>0</v>
      </c>
      <c r="E300" s="174">
        <v>0</v>
      </c>
      <c r="F300" s="174">
        <v>0</v>
      </c>
      <c r="G300" s="174">
        <v>0</v>
      </c>
      <c r="H300" s="174">
        <v>0</v>
      </c>
      <c r="I300" s="174">
        <v>0</v>
      </c>
      <c r="J300" s="185">
        <v>0</v>
      </c>
      <c r="K300" s="174">
        <v>0</v>
      </c>
      <c r="L300" s="174">
        <v>0</v>
      </c>
      <c r="M300" s="174">
        <v>0</v>
      </c>
      <c r="N300" s="174">
        <v>0</v>
      </c>
      <c r="O300" s="176">
        <v>0</v>
      </c>
      <c r="P300" s="84">
        <f t="shared" si="73"/>
        <v>0</v>
      </c>
      <c r="Q300" s="173">
        <v>0</v>
      </c>
      <c r="R300" s="174">
        <v>0</v>
      </c>
      <c r="S300" s="174">
        <v>0</v>
      </c>
      <c r="T300" s="174">
        <v>0</v>
      </c>
      <c r="U300" s="174">
        <v>0</v>
      </c>
      <c r="V300" s="176">
        <v>0</v>
      </c>
      <c r="W300" s="340">
        <v>0</v>
      </c>
      <c r="X300" s="84">
        <f t="shared" si="72"/>
        <v>0</v>
      </c>
    </row>
    <row r="301" spans="1:24" ht="24" customHeight="1">
      <c r="A301" s="454"/>
      <c r="B301" s="448" t="s">
        <v>197</v>
      </c>
      <c r="C301" s="449"/>
      <c r="D301" s="173">
        <v>0</v>
      </c>
      <c r="E301" s="174">
        <v>0</v>
      </c>
      <c r="F301" s="174">
        <v>0</v>
      </c>
      <c r="G301" s="174">
        <v>0</v>
      </c>
      <c r="H301" s="174">
        <v>0</v>
      </c>
      <c r="I301" s="174">
        <v>0</v>
      </c>
      <c r="J301" s="185">
        <v>0</v>
      </c>
      <c r="K301" s="174">
        <v>0</v>
      </c>
      <c r="L301" s="174">
        <v>0</v>
      </c>
      <c r="M301" s="174">
        <v>0</v>
      </c>
      <c r="N301" s="174">
        <v>0</v>
      </c>
      <c r="O301" s="176">
        <v>0</v>
      </c>
      <c r="P301" s="84">
        <f t="shared" si="73"/>
        <v>0</v>
      </c>
      <c r="Q301" s="173">
        <v>0</v>
      </c>
      <c r="R301" s="174">
        <v>0</v>
      </c>
      <c r="S301" s="174">
        <v>0</v>
      </c>
      <c r="T301" s="174">
        <v>0</v>
      </c>
      <c r="U301" s="174">
        <v>0</v>
      </c>
      <c r="V301" s="176">
        <v>0</v>
      </c>
      <c r="W301" s="340">
        <v>0</v>
      </c>
      <c r="X301" s="84">
        <f t="shared" si="72"/>
        <v>0</v>
      </c>
    </row>
    <row r="302" spans="1:24" ht="24" customHeight="1">
      <c r="A302" s="455"/>
      <c r="B302" s="444" t="s">
        <v>174</v>
      </c>
      <c r="C302" s="445"/>
      <c r="D302" s="180">
        <v>0</v>
      </c>
      <c r="E302" s="181">
        <v>0</v>
      </c>
      <c r="F302" s="181">
        <v>0</v>
      </c>
      <c r="G302" s="181">
        <v>0</v>
      </c>
      <c r="H302" s="181">
        <v>0</v>
      </c>
      <c r="I302" s="181">
        <v>0</v>
      </c>
      <c r="J302" s="332">
        <v>0</v>
      </c>
      <c r="K302" s="181">
        <v>0</v>
      </c>
      <c r="L302" s="181">
        <v>0</v>
      </c>
      <c r="M302" s="181">
        <v>0</v>
      </c>
      <c r="N302" s="181">
        <v>0</v>
      </c>
      <c r="O302" s="333">
        <v>0</v>
      </c>
      <c r="P302" s="301">
        <f t="shared" si="73"/>
        <v>0</v>
      </c>
      <c r="Q302" s="180">
        <v>0</v>
      </c>
      <c r="R302" s="181">
        <v>0</v>
      </c>
      <c r="S302" s="181">
        <v>0</v>
      </c>
      <c r="T302" s="181">
        <v>0</v>
      </c>
      <c r="U302" s="181">
        <v>0</v>
      </c>
      <c r="V302" s="333">
        <v>0</v>
      </c>
      <c r="W302" s="341">
        <v>0</v>
      </c>
      <c r="X302" s="86">
        <f t="shared" si="72"/>
        <v>0</v>
      </c>
    </row>
    <row r="303" spans="1:24" ht="24" customHeight="1">
      <c r="A303" s="453" t="s">
        <v>221</v>
      </c>
      <c r="B303" s="446" t="s">
        <v>173</v>
      </c>
      <c r="C303" s="447"/>
      <c r="D303" s="182">
        <v>0</v>
      </c>
      <c r="E303" s="183">
        <v>0</v>
      </c>
      <c r="F303" s="183">
        <v>0</v>
      </c>
      <c r="G303" s="183">
        <v>0</v>
      </c>
      <c r="H303" s="183">
        <v>0</v>
      </c>
      <c r="I303" s="183">
        <v>0</v>
      </c>
      <c r="J303" s="331">
        <v>50</v>
      </c>
      <c r="K303" s="172"/>
      <c r="L303" s="172"/>
      <c r="M303" s="172"/>
      <c r="N303" s="172"/>
      <c r="O303" s="299"/>
      <c r="P303" s="87">
        <f t="shared" si="73"/>
        <v>50</v>
      </c>
      <c r="Q303" s="171"/>
      <c r="R303" s="172"/>
      <c r="S303" s="172"/>
      <c r="T303" s="172"/>
      <c r="U303" s="172">
        <v>47</v>
      </c>
      <c r="V303" s="338"/>
      <c r="W303" s="339"/>
      <c r="X303" s="87">
        <f t="shared" si="72"/>
        <v>47</v>
      </c>
    </row>
    <row r="304" spans="1:24" ht="24" customHeight="1">
      <c r="A304" s="454"/>
      <c r="B304" s="448" t="s">
        <v>172</v>
      </c>
      <c r="C304" s="449"/>
      <c r="D304" s="173">
        <v>0</v>
      </c>
      <c r="E304" s="174">
        <v>0</v>
      </c>
      <c r="F304" s="174">
        <v>0</v>
      </c>
      <c r="G304" s="174">
        <v>0</v>
      </c>
      <c r="H304" s="174">
        <v>0</v>
      </c>
      <c r="I304" s="174">
        <v>0</v>
      </c>
      <c r="J304" s="185"/>
      <c r="K304" s="174">
        <v>100</v>
      </c>
      <c r="L304" s="174"/>
      <c r="M304" s="174"/>
      <c r="N304" s="174"/>
      <c r="O304" s="176"/>
      <c r="P304" s="84">
        <f t="shared" si="73"/>
        <v>100</v>
      </c>
      <c r="Q304" s="173"/>
      <c r="R304" s="174"/>
      <c r="S304" s="174"/>
      <c r="T304" s="174"/>
      <c r="U304" s="174"/>
      <c r="V304" s="174"/>
      <c r="W304" s="340">
        <v>100</v>
      </c>
      <c r="X304" s="84">
        <f t="shared" si="72"/>
        <v>100</v>
      </c>
    </row>
    <row r="305" spans="1:24" ht="24" customHeight="1">
      <c r="A305" s="454"/>
      <c r="B305" s="450" t="s">
        <v>198</v>
      </c>
      <c r="C305" s="451"/>
      <c r="D305" s="173">
        <v>0</v>
      </c>
      <c r="E305" s="174">
        <v>0</v>
      </c>
      <c r="F305" s="174">
        <v>0</v>
      </c>
      <c r="G305" s="174">
        <v>0</v>
      </c>
      <c r="H305" s="174">
        <v>0</v>
      </c>
      <c r="I305" s="174">
        <v>0</v>
      </c>
      <c r="J305" s="174">
        <f t="shared" ref="J305:O305" si="82">SUM(J306:J309)</f>
        <v>0</v>
      </c>
      <c r="K305" s="174">
        <f t="shared" si="82"/>
        <v>0</v>
      </c>
      <c r="L305" s="174">
        <f t="shared" si="82"/>
        <v>0</v>
      </c>
      <c r="M305" s="174">
        <f t="shared" si="82"/>
        <v>0</v>
      </c>
      <c r="N305" s="174">
        <f t="shared" si="82"/>
        <v>0</v>
      </c>
      <c r="O305" s="174">
        <f t="shared" si="82"/>
        <v>0</v>
      </c>
      <c r="P305" s="84">
        <f t="shared" si="73"/>
        <v>0</v>
      </c>
      <c r="Q305" s="173">
        <f t="shared" ref="Q305:W305" si="83">SUM(Q306:Q309)</f>
        <v>0</v>
      </c>
      <c r="R305" s="174">
        <f t="shared" si="83"/>
        <v>0</v>
      </c>
      <c r="S305" s="174">
        <f t="shared" si="83"/>
        <v>0</v>
      </c>
      <c r="T305" s="174">
        <f t="shared" si="83"/>
        <v>0</v>
      </c>
      <c r="U305" s="174">
        <f t="shared" si="83"/>
        <v>0</v>
      </c>
      <c r="V305" s="176">
        <f t="shared" si="83"/>
        <v>0</v>
      </c>
      <c r="W305" s="340">
        <f t="shared" si="83"/>
        <v>0</v>
      </c>
      <c r="X305" s="84">
        <f t="shared" si="72"/>
        <v>0</v>
      </c>
    </row>
    <row r="306" spans="1:24" ht="24" customHeight="1">
      <c r="A306" s="454"/>
      <c r="B306" s="452"/>
      <c r="C306" s="352" t="s">
        <v>176</v>
      </c>
      <c r="D306" s="173">
        <v>0</v>
      </c>
      <c r="E306" s="174">
        <v>0</v>
      </c>
      <c r="F306" s="174">
        <v>0</v>
      </c>
      <c r="G306" s="174">
        <v>0</v>
      </c>
      <c r="H306" s="174">
        <v>0</v>
      </c>
      <c r="I306" s="174">
        <v>0</v>
      </c>
      <c r="J306" s="185">
        <v>0</v>
      </c>
      <c r="K306" s="174">
        <v>0</v>
      </c>
      <c r="L306" s="174">
        <v>0</v>
      </c>
      <c r="M306" s="174">
        <v>0</v>
      </c>
      <c r="N306" s="174">
        <v>0</v>
      </c>
      <c r="O306" s="176">
        <v>0</v>
      </c>
      <c r="P306" s="84">
        <f t="shared" si="73"/>
        <v>0</v>
      </c>
      <c r="Q306" s="173">
        <v>0</v>
      </c>
      <c r="R306" s="174">
        <v>0</v>
      </c>
      <c r="S306" s="174">
        <v>0</v>
      </c>
      <c r="T306" s="174">
        <v>0</v>
      </c>
      <c r="U306" s="174">
        <v>0</v>
      </c>
      <c r="V306" s="176">
        <v>0</v>
      </c>
      <c r="W306" s="340">
        <v>0</v>
      </c>
      <c r="X306" s="84">
        <f t="shared" si="72"/>
        <v>0</v>
      </c>
    </row>
    <row r="307" spans="1:24" ht="24" customHeight="1">
      <c r="A307" s="454"/>
      <c r="B307" s="452"/>
      <c r="C307" s="352" t="s">
        <v>171</v>
      </c>
      <c r="D307" s="173">
        <v>0</v>
      </c>
      <c r="E307" s="174">
        <v>0</v>
      </c>
      <c r="F307" s="174">
        <v>0</v>
      </c>
      <c r="G307" s="174">
        <v>0</v>
      </c>
      <c r="H307" s="174">
        <v>0</v>
      </c>
      <c r="I307" s="174">
        <v>0</v>
      </c>
      <c r="J307" s="185">
        <v>0</v>
      </c>
      <c r="K307" s="174">
        <v>0</v>
      </c>
      <c r="L307" s="174">
        <v>0</v>
      </c>
      <c r="M307" s="174">
        <v>0</v>
      </c>
      <c r="N307" s="174">
        <v>0</v>
      </c>
      <c r="O307" s="176">
        <v>0</v>
      </c>
      <c r="P307" s="84">
        <f t="shared" si="73"/>
        <v>0</v>
      </c>
      <c r="Q307" s="173">
        <v>0</v>
      </c>
      <c r="R307" s="174">
        <v>0</v>
      </c>
      <c r="S307" s="174">
        <v>0</v>
      </c>
      <c r="T307" s="174">
        <v>0</v>
      </c>
      <c r="U307" s="174">
        <v>0</v>
      </c>
      <c r="V307" s="176">
        <v>0</v>
      </c>
      <c r="W307" s="175">
        <v>0</v>
      </c>
      <c r="X307" s="84">
        <f t="shared" si="72"/>
        <v>0</v>
      </c>
    </row>
    <row r="308" spans="1:24" ht="24" customHeight="1">
      <c r="A308" s="454"/>
      <c r="B308" s="452"/>
      <c r="C308" s="352" t="s">
        <v>175</v>
      </c>
      <c r="D308" s="173">
        <v>0</v>
      </c>
      <c r="E308" s="174">
        <v>0</v>
      </c>
      <c r="F308" s="174">
        <v>0</v>
      </c>
      <c r="G308" s="174">
        <v>0</v>
      </c>
      <c r="H308" s="174">
        <v>0</v>
      </c>
      <c r="I308" s="174">
        <v>0</v>
      </c>
      <c r="J308" s="185">
        <v>0</v>
      </c>
      <c r="K308" s="174">
        <v>0</v>
      </c>
      <c r="L308" s="174">
        <v>0</v>
      </c>
      <c r="M308" s="174">
        <v>0</v>
      </c>
      <c r="N308" s="174">
        <v>0</v>
      </c>
      <c r="O308" s="176">
        <v>0</v>
      </c>
      <c r="P308" s="84">
        <f t="shared" si="73"/>
        <v>0</v>
      </c>
      <c r="Q308" s="173">
        <v>0</v>
      </c>
      <c r="R308" s="174">
        <v>0</v>
      </c>
      <c r="S308" s="174">
        <v>0</v>
      </c>
      <c r="T308" s="174">
        <v>0</v>
      </c>
      <c r="U308" s="174">
        <v>0</v>
      </c>
      <c r="V308" s="176">
        <v>0</v>
      </c>
      <c r="W308" s="340">
        <v>0</v>
      </c>
      <c r="X308" s="84">
        <f t="shared" si="72"/>
        <v>0</v>
      </c>
    </row>
    <row r="309" spans="1:24" ht="24" customHeight="1">
      <c r="A309" s="454"/>
      <c r="B309" s="452"/>
      <c r="C309" s="352" t="s">
        <v>170</v>
      </c>
      <c r="D309" s="173">
        <v>0</v>
      </c>
      <c r="E309" s="174">
        <v>0</v>
      </c>
      <c r="F309" s="174">
        <v>0</v>
      </c>
      <c r="G309" s="174">
        <v>0</v>
      </c>
      <c r="H309" s="174">
        <v>0</v>
      </c>
      <c r="I309" s="174">
        <v>0</v>
      </c>
      <c r="J309" s="185">
        <v>0</v>
      </c>
      <c r="K309" s="174">
        <v>0</v>
      </c>
      <c r="L309" s="174">
        <v>0</v>
      </c>
      <c r="M309" s="174">
        <v>0</v>
      </c>
      <c r="N309" s="174">
        <v>0</v>
      </c>
      <c r="O309" s="176">
        <v>0</v>
      </c>
      <c r="P309" s="84">
        <f t="shared" si="73"/>
        <v>0</v>
      </c>
      <c r="Q309" s="173">
        <v>0</v>
      </c>
      <c r="R309" s="174">
        <v>0</v>
      </c>
      <c r="S309" s="174">
        <v>0</v>
      </c>
      <c r="T309" s="174">
        <v>0</v>
      </c>
      <c r="U309" s="174">
        <v>0</v>
      </c>
      <c r="V309" s="176">
        <v>0</v>
      </c>
      <c r="W309" s="340">
        <v>0</v>
      </c>
      <c r="X309" s="84">
        <f t="shared" si="72"/>
        <v>0</v>
      </c>
    </row>
    <row r="310" spans="1:24" ht="24" customHeight="1">
      <c r="A310" s="454"/>
      <c r="B310" s="448" t="s">
        <v>197</v>
      </c>
      <c r="C310" s="449"/>
      <c r="D310" s="173">
        <v>0</v>
      </c>
      <c r="E310" s="174">
        <v>0</v>
      </c>
      <c r="F310" s="174">
        <v>0</v>
      </c>
      <c r="G310" s="174">
        <v>0</v>
      </c>
      <c r="H310" s="174">
        <v>0</v>
      </c>
      <c r="I310" s="174">
        <v>0</v>
      </c>
      <c r="J310" s="185">
        <v>0</v>
      </c>
      <c r="K310" s="174">
        <v>0</v>
      </c>
      <c r="L310" s="174">
        <v>0</v>
      </c>
      <c r="M310" s="174">
        <v>0</v>
      </c>
      <c r="N310" s="174">
        <v>0</v>
      </c>
      <c r="O310" s="176">
        <v>0</v>
      </c>
      <c r="P310" s="84">
        <f t="shared" si="73"/>
        <v>0</v>
      </c>
      <c r="Q310" s="173">
        <v>0</v>
      </c>
      <c r="R310" s="174">
        <v>0</v>
      </c>
      <c r="S310" s="174">
        <v>0</v>
      </c>
      <c r="T310" s="174">
        <v>0</v>
      </c>
      <c r="U310" s="174">
        <v>0</v>
      </c>
      <c r="V310" s="176">
        <v>0</v>
      </c>
      <c r="W310" s="340">
        <v>0</v>
      </c>
      <c r="X310" s="84">
        <f t="shared" si="72"/>
        <v>0</v>
      </c>
    </row>
    <row r="311" spans="1:24" ht="24" customHeight="1">
      <c r="A311" s="455"/>
      <c r="B311" s="444" t="s">
        <v>174</v>
      </c>
      <c r="C311" s="445"/>
      <c r="D311" s="180">
        <v>0</v>
      </c>
      <c r="E311" s="181">
        <v>0</v>
      </c>
      <c r="F311" s="181">
        <v>0</v>
      </c>
      <c r="G311" s="181">
        <v>0</v>
      </c>
      <c r="H311" s="181">
        <v>0</v>
      </c>
      <c r="I311" s="181">
        <v>0</v>
      </c>
      <c r="J311" s="332">
        <v>0</v>
      </c>
      <c r="K311" s="181">
        <v>0</v>
      </c>
      <c r="L311" s="181">
        <v>0</v>
      </c>
      <c r="M311" s="181">
        <v>0</v>
      </c>
      <c r="N311" s="181">
        <v>0</v>
      </c>
      <c r="O311" s="333">
        <v>0</v>
      </c>
      <c r="P311" s="301">
        <f t="shared" si="73"/>
        <v>0</v>
      </c>
      <c r="Q311" s="180">
        <v>0</v>
      </c>
      <c r="R311" s="181">
        <v>0</v>
      </c>
      <c r="S311" s="181">
        <v>0</v>
      </c>
      <c r="T311" s="181">
        <v>0</v>
      </c>
      <c r="U311" s="181">
        <v>0</v>
      </c>
      <c r="V311" s="333">
        <v>0</v>
      </c>
      <c r="W311" s="341">
        <v>0</v>
      </c>
      <c r="X311" s="86">
        <f t="shared" si="72"/>
        <v>0</v>
      </c>
    </row>
    <row r="312" spans="1:24" ht="24" customHeight="1">
      <c r="A312" s="453" t="s">
        <v>222</v>
      </c>
      <c r="B312" s="446" t="s">
        <v>173</v>
      </c>
      <c r="C312" s="447"/>
      <c r="D312" s="182"/>
      <c r="E312" s="183">
        <v>300</v>
      </c>
      <c r="F312" s="183"/>
      <c r="G312" s="183"/>
      <c r="H312" s="183"/>
      <c r="I312" s="183">
        <v>200</v>
      </c>
      <c r="J312" s="331"/>
      <c r="K312" s="172"/>
      <c r="L312" s="172"/>
      <c r="M312" s="172"/>
      <c r="N312" s="172"/>
      <c r="O312" s="299"/>
      <c r="P312" s="87">
        <f t="shared" si="73"/>
        <v>500</v>
      </c>
      <c r="Q312" s="171">
        <v>100</v>
      </c>
      <c r="R312" s="172">
        <v>50</v>
      </c>
      <c r="S312" s="172">
        <v>250</v>
      </c>
      <c r="T312" s="172">
        <v>400</v>
      </c>
      <c r="U312" s="172">
        <v>100</v>
      </c>
      <c r="V312" s="338"/>
      <c r="W312" s="339"/>
      <c r="X312" s="87">
        <f>SUM(Q312:W312)</f>
        <v>900</v>
      </c>
    </row>
    <row r="313" spans="1:24" ht="24" customHeight="1">
      <c r="A313" s="454"/>
      <c r="B313" s="448" t="s">
        <v>172</v>
      </c>
      <c r="C313" s="449"/>
      <c r="D313" s="173"/>
      <c r="E313" s="174">
        <v>200</v>
      </c>
      <c r="F313" s="174">
        <v>300</v>
      </c>
      <c r="G313" s="174">
        <v>300</v>
      </c>
      <c r="H313" s="174"/>
      <c r="I313" s="174">
        <v>150</v>
      </c>
      <c r="J313" s="185">
        <v>150</v>
      </c>
      <c r="K313" s="174">
        <v>150</v>
      </c>
      <c r="L313" s="174"/>
      <c r="M313" s="174"/>
      <c r="N313" s="174"/>
      <c r="O313" s="176"/>
      <c r="P313" s="84">
        <f t="shared" si="73"/>
        <v>1250</v>
      </c>
      <c r="Q313" s="173">
        <v>300</v>
      </c>
      <c r="R313" s="174">
        <v>100</v>
      </c>
      <c r="S313" s="174">
        <v>250</v>
      </c>
      <c r="T313" s="174">
        <v>300</v>
      </c>
      <c r="U313" s="174">
        <v>100</v>
      </c>
      <c r="V313" s="174">
        <v>300</v>
      </c>
      <c r="W313" s="340">
        <v>100</v>
      </c>
      <c r="X313" s="84">
        <f t="shared" ref="X313:X374" si="84">SUM(Q313:W313)</f>
        <v>1450</v>
      </c>
    </row>
    <row r="314" spans="1:24" ht="24" customHeight="1">
      <c r="A314" s="454"/>
      <c r="B314" s="450" t="s">
        <v>198</v>
      </c>
      <c r="C314" s="451"/>
      <c r="D314" s="173">
        <f>SUM(D315:D318)</f>
        <v>0</v>
      </c>
      <c r="E314" s="174">
        <f t="shared" ref="E314:O314" si="85">SUM(E315:E318)</f>
        <v>0</v>
      </c>
      <c r="F314" s="174">
        <f t="shared" si="85"/>
        <v>100</v>
      </c>
      <c r="G314" s="174">
        <f t="shared" si="85"/>
        <v>0</v>
      </c>
      <c r="H314" s="174">
        <f t="shared" si="85"/>
        <v>0</v>
      </c>
      <c r="I314" s="174">
        <f t="shared" si="85"/>
        <v>150</v>
      </c>
      <c r="J314" s="174">
        <f t="shared" si="85"/>
        <v>0</v>
      </c>
      <c r="K314" s="174">
        <f t="shared" si="85"/>
        <v>100</v>
      </c>
      <c r="L314" s="174">
        <f t="shared" si="85"/>
        <v>0</v>
      </c>
      <c r="M314" s="174">
        <f t="shared" si="85"/>
        <v>0</v>
      </c>
      <c r="N314" s="174">
        <f t="shared" si="85"/>
        <v>0</v>
      </c>
      <c r="O314" s="174">
        <f t="shared" si="85"/>
        <v>0</v>
      </c>
      <c r="P314" s="84">
        <f t="shared" si="73"/>
        <v>350</v>
      </c>
      <c r="Q314" s="173">
        <f t="shared" ref="Q314:W314" si="86">SUM(Q315:Q318)</f>
        <v>0</v>
      </c>
      <c r="R314" s="174">
        <f t="shared" si="86"/>
        <v>100</v>
      </c>
      <c r="S314" s="174">
        <f t="shared" si="86"/>
        <v>0</v>
      </c>
      <c r="T314" s="174">
        <f t="shared" si="86"/>
        <v>0</v>
      </c>
      <c r="U314" s="174">
        <f t="shared" si="86"/>
        <v>0</v>
      </c>
      <c r="V314" s="176">
        <f t="shared" si="86"/>
        <v>0</v>
      </c>
      <c r="W314" s="340">
        <f t="shared" si="86"/>
        <v>0</v>
      </c>
      <c r="X314" s="84">
        <f>SUM(Q314:W314)</f>
        <v>100</v>
      </c>
    </row>
    <row r="315" spans="1:24" ht="24" customHeight="1">
      <c r="A315" s="454"/>
      <c r="B315" s="452"/>
      <c r="C315" s="352" t="s">
        <v>176</v>
      </c>
      <c r="D315" s="173">
        <v>0</v>
      </c>
      <c r="E315" s="174">
        <v>0</v>
      </c>
      <c r="F315" s="174">
        <v>0</v>
      </c>
      <c r="G315" s="174">
        <v>0</v>
      </c>
      <c r="H315" s="174">
        <v>0</v>
      </c>
      <c r="I315" s="174">
        <v>0</v>
      </c>
      <c r="J315" s="185">
        <v>0</v>
      </c>
      <c r="K315" s="174">
        <v>0</v>
      </c>
      <c r="L315" s="174">
        <v>0</v>
      </c>
      <c r="M315" s="174">
        <v>0</v>
      </c>
      <c r="N315" s="174">
        <v>0</v>
      </c>
      <c r="O315" s="176">
        <v>0</v>
      </c>
      <c r="P315" s="84">
        <f t="shared" si="73"/>
        <v>0</v>
      </c>
      <c r="Q315" s="173">
        <v>0</v>
      </c>
      <c r="R315" s="174">
        <v>0</v>
      </c>
      <c r="S315" s="174">
        <v>0</v>
      </c>
      <c r="T315" s="174">
        <v>0</v>
      </c>
      <c r="U315" s="174">
        <v>0</v>
      </c>
      <c r="V315" s="176">
        <v>0</v>
      </c>
      <c r="W315" s="340">
        <v>0</v>
      </c>
      <c r="X315" s="84">
        <f t="shared" si="84"/>
        <v>0</v>
      </c>
    </row>
    <row r="316" spans="1:24" ht="24" customHeight="1">
      <c r="A316" s="454"/>
      <c r="B316" s="452"/>
      <c r="C316" s="352" t="s">
        <v>171</v>
      </c>
      <c r="D316" s="173">
        <v>0</v>
      </c>
      <c r="E316" s="174"/>
      <c r="F316" s="174">
        <v>100</v>
      </c>
      <c r="G316" s="174"/>
      <c r="H316" s="174">
        <v>0</v>
      </c>
      <c r="I316" s="174">
        <v>150</v>
      </c>
      <c r="J316" s="185">
        <v>0</v>
      </c>
      <c r="K316" s="174">
        <v>100</v>
      </c>
      <c r="L316" s="174">
        <v>0</v>
      </c>
      <c r="M316" s="174">
        <v>0</v>
      </c>
      <c r="N316" s="174">
        <v>0</v>
      </c>
      <c r="O316" s="176">
        <v>0</v>
      </c>
      <c r="P316" s="84">
        <f t="shared" si="73"/>
        <v>350</v>
      </c>
      <c r="Q316" s="173">
        <v>0</v>
      </c>
      <c r="R316" s="174">
        <v>100</v>
      </c>
      <c r="S316" s="174"/>
      <c r="T316" s="174">
        <v>0</v>
      </c>
      <c r="U316" s="174">
        <v>0</v>
      </c>
      <c r="V316" s="176"/>
      <c r="W316" s="175">
        <v>0</v>
      </c>
      <c r="X316" s="84">
        <f t="shared" si="84"/>
        <v>100</v>
      </c>
    </row>
    <row r="317" spans="1:24" ht="24" customHeight="1">
      <c r="A317" s="454"/>
      <c r="B317" s="452"/>
      <c r="C317" s="352" t="s">
        <v>175</v>
      </c>
      <c r="D317" s="173">
        <v>0</v>
      </c>
      <c r="E317" s="174">
        <v>0</v>
      </c>
      <c r="F317" s="174">
        <v>0</v>
      </c>
      <c r="G317" s="174">
        <v>0</v>
      </c>
      <c r="H317" s="174">
        <v>0</v>
      </c>
      <c r="I317" s="174">
        <v>0</v>
      </c>
      <c r="J317" s="185">
        <v>0</v>
      </c>
      <c r="K317" s="174">
        <v>0</v>
      </c>
      <c r="L317" s="174">
        <v>0</v>
      </c>
      <c r="M317" s="174">
        <v>0</v>
      </c>
      <c r="N317" s="174">
        <v>0</v>
      </c>
      <c r="O317" s="176">
        <v>0</v>
      </c>
      <c r="P317" s="84">
        <f t="shared" si="73"/>
        <v>0</v>
      </c>
      <c r="Q317" s="173">
        <v>0</v>
      </c>
      <c r="R317" s="174">
        <v>0</v>
      </c>
      <c r="S317" s="174">
        <v>0</v>
      </c>
      <c r="T317" s="174">
        <v>0</v>
      </c>
      <c r="U317" s="174">
        <v>0</v>
      </c>
      <c r="V317" s="176">
        <v>0</v>
      </c>
      <c r="W317" s="340">
        <v>0</v>
      </c>
      <c r="X317" s="84">
        <f t="shared" si="84"/>
        <v>0</v>
      </c>
    </row>
    <row r="318" spans="1:24" ht="24" customHeight="1">
      <c r="A318" s="454"/>
      <c r="B318" s="452"/>
      <c r="C318" s="352" t="s">
        <v>170</v>
      </c>
      <c r="D318" s="173">
        <v>0</v>
      </c>
      <c r="E318" s="174">
        <v>0</v>
      </c>
      <c r="F318" s="174">
        <v>0</v>
      </c>
      <c r="G318" s="174">
        <v>0</v>
      </c>
      <c r="H318" s="174">
        <v>0</v>
      </c>
      <c r="I318" s="174">
        <v>0</v>
      </c>
      <c r="J318" s="185">
        <v>0</v>
      </c>
      <c r="K318" s="174">
        <v>0</v>
      </c>
      <c r="L318" s="174">
        <v>0</v>
      </c>
      <c r="M318" s="174">
        <v>0</v>
      </c>
      <c r="N318" s="174">
        <v>0</v>
      </c>
      <c r="O318" s="176">
        <v>0</v>
      </c>
      <c r="P318" s="84">
        <f t="shared" si="73"/>
        <v>0</v>
      </c>
      <c r="Q318" s="173">
        <v>0</v>
      </c>
      <c r="R318" s="174">
        <v>0</v>
      </c>
      <c r="S318" s="174">
        <v>0</v>
      </c>
      <c r="T318" s="174">
        <v>0</v>
      </c>
      <c r="U318" s="174">
        <v>0</v>
      </c>
      <c r="V318" s="176">
        <v>0</v>
      </c>
      <c r="W318" s="340">
        <v>0</v>
      </c>
      <c r="X318" s="84">
        <f t="shared" si="84"/>
        <v>0</v>
      </c>
    </row>
    <row r="319" spans="1:24" ht="24" customHeight="1">
      <c r="A319" s="454"/>
      <c r="B319" s="448" t="s">
        <v>322</v>
      </c>
      <c r="C319" s="449"/>
      <c r="D319" s="173">
        <v>0</v>
      </c>
      <c r="E319" s="174">
        <v>0</v>
      </c>
      <c r="F319" s="174">
        <v>0</v>
      </c>
      <c r="G319" s="174"/>
      <c r="H319" s="174">
        <v>0</v>
      </c>
      <c r="I319" s="174">
        <v>0</v>
      </c>
      <c r="J319" s="185">
        <v>100</v>
      </c>
      <c r="K319" s="174">
        <v>0</v>
      </c>
      <c r="L319" s="174">
        <v>0</v>
      </c>
      <c r="M319" s="174">
        <v>0</v>
      </c>
      <c r="N319" s="174">
        <v>0</v>
      </c>
      <c r="O319" s="176">
        <v>0</v>
      </c>
      <c r="P319" s="84">
        <f t="shared" si="73"/>
        <v>100</v>
      </c>
      <c r="Q319" s="173">
        <v>0</v>
      </c>
      <c r="R319" s="174">
        <v>0</v>
      </c>
      <c r="S319" s="174">
        <v>0</v>
      </c>
      <c r="T319" s="174">
        <v>0</v>
      </c>
      <c r="U319" s="174">
        <v>200</v>
      </c>
      <c r="V319" s="176">
        <v>0</v>
      </c>
      <c r="W319" s="340">
        <v>0</v>
      </c>
      <c r="X319" s="84">
        <f t="shared" si="84"/>
        <v>200</v>
      </c>
    </row>
    <row r="320" spans="1:24" ht="24" customHeight="1">
      <c r="A320" s="455"/>
      <c r="B320" s="444" t="s">
        <v>174</v>
      </c>
      <c r="C320" s="445"/>
      <c r="D320" s="180">
        <v>0</v>
      </c>
      <c r="E320" s="181">
        <v>0</v>
      </c>
      <c r="F320" s="181">
        <v>0</v>
      </c>
      <c r="G320" s="181">
        <v>0</v>
      </c>
      <c r="H320" s="181">
        <v>0</v>
      </c>
      <c r="I320" s="181">
        <v>0</v>
      </c>
      <c r="J320" s="332">
        <v>0</v>
      </c>
      <c r="K320" s="181">
        <v>0</v>
      </c>
      <c r="L320" s="181">
        <v>0</v>
      </c>
      <c r="M320" s="181">
        <v>0</v>
      </c>
      <c r="N320" s="181">
        <v>0</v>
      </c>
      <c r="O320" s="333">
        <v>0</v>
      </c>
      <c r="P320" s="301">
        <f t="shared" si="73"/>
        <v>0</v>
      </c>
      <c r="Q320" s="180">
        <v>0</v>
      </c>
      <c r="R320" s="181">
        <v>0</v>
      </c>
      <c r="S320" s="181">
        <v>0</v>
      </c>
      <c r="T320" s="181">
        <v>0</v>
      </c>
      <c r="U320" s="181">
        <v>0</v>
      </c>
      <c r="V320" s="333">
        <v>0</v>
      </c>
      <c r="W320" s="341"/>
      <c r="X320" s="86">
        <f t="shared" si="84"/>
        <v>0</v>
      </c>
    </row>
    <row r="321" spans="1:24" ht="24" customHeight="1">
      <c r="A321" s="453" t="s">
        <v>223</v>
      </c>
      <c r="B321" s="446" t="s">
        <v>173</v>
      </c>
      <c r="C321" s="447"/>
      <c r="D321" s="182">
        <v>0</v>
      </c>
      <c r="E321" s="183">
        <v>0</v>
      </c>
      <c r="F321" s="183">
        <v>0</v>
      </c>
      <c r="G321" s="183">
        <v>0</v>
      </c>
      <c r="H321" s="183">
        <v>0</v>
      </c>
      <c r="I321" s="183">
        <v>0</v>
      </c>
      <c r="J321" s="331"/>
      <c r="K321" s="172"/>
      <c r="L321" s="172"/>
      <c r="M321" s="172"/>
      <c r="N321" s="172"/>
      <c r="O321" s="299"/>
      <c r="P321" s="87">
        <f t="shared" si="73"/>
        <v>0</v>
      </c>
      <c r="Q321" s="171"/>
      <c r="R321" s="172"/>
      <c r="S321" s="172"/>
      <c r="T321" s="172"/>
      <c r="U321" s="172"/>
      <c r="V321" s="338"/>
      <c r="W321" s="339"/>
      <c r="X321" s="87">
        <f t="shared" si="84"/>
        <v>0</v>
      </c>
    </row>
    <row r="322" spans="1:24" ht="24" customHeight="1">
      <c r="A322" s="454"/>
      <c r="B322" s="448" t="s">
        <v>172</v>
      </c>
      <c r="C322" s="449"/>
      <c r="D322" s="173">
        <v>0</v>
      </c>
      <c r="E322" s="174">
        <v>0</v>
      </c>
      <c r="F322" s="174">
        <v>0</v>
      </c>
      <c r="G322" s="174">
        <v>0</v>
      </c>
      <c r="H322" s="174">
        <v>0</v>
      </c>
      <c r="I322" s="174">
        <v>0</v>
      </c>
      <c r="J322" s="185"/>
      <c r="K322" s="174">
        <v>100</v>
      </c>
      <c r="L322" s="174"/>
      <c r="M322" s="174"/>
      <c r="N322" s="174"/>
      <c r="O322" s="176"/>
      <c r="P322" s="84">
        <f t="shared" si="73"/>
        <v>100</v>
      </c>
      <c r="Q322" s="173"/>
      <c r="R322" s="174"/>
      <c r="S322" s="174"/>
      <c r="T322" s="174"/>
      <c r="U322" s="174"/>
      <c r="V322" s="174"/>
      <c r="W322" s="340">
        <v>100</v>
      </c>
      <c r="X322" s="84">
        <f t="shared" si="84"/>
        <v>100</v>
      </c>
    </row>
    <row r="323" spans="1:24" ht="24" customHeight="1">
      <c r="A323" s="454"/>
      <c r="B323" s="450" t="s">
        <v>198</v>
      </c>
      <c r="C323" s="451"/>
      <c r="D323" s="173">
        <v>0</v>
      </c>
      <c r="E323" s="174">
        <v>0</v>
      </c>
      <c r="F323" s="174">
        <v>0</v>
      </c>
      <c r="G323" s="174">
        <v>0</v>
      </c>
      <c r="H323" s="174">
        <v>0</v>
      </c>
      <c r="I323" s="174">
        <v>0</v>
      </c>
      <c r="J323" s="174">
        <f t="shared" ref="J323:O323" si="87">SUM(J324:J327)</f>
        <v>0</v>
      </c>
      <c r="K323" s="174">
        <f t="shared" si="87"/>
        <v>0</v>
      </c>
      <c r="L323" s="174">
        <f t="shared" si="87"/>
        <v>0</v>
      </c>
      <c r="M323" s="174">
        <f t="shared" si="87"/>
        <v>0</v>
      </c>
      <c r="N323" s="174">
        <f t="shared" si="87"/>
        <v>0</v>
      </c>
      <c r="O323" s="174">
        <f t="shared" si="87"/>
        <v>0</v>
      </c>
      <c r="P323" s="84">
        <f t="shared" si="73"/>
        <v>0</v>
      </c>
      <c r="Q323" s="173">
        <f t="shared" ref="Q323:W323" si="88">SUM(Q324:Q327)</f>
        <v>0</v>
      </c>
      <c r="R323" s="174">
        <f t="shared" si="88"/>
        <v>0</v>
      </c>
      <c r="S323" s="174">
        <f t="shared" si="88"/>
        <v>0</v>
      </c>
      <c r="T323" s="174">
        <f t="shared" si="88"/>
        <v>0</v>
      </c>
      <c r="U323" s="174">
        <f t="shared" si="88"/>
        <v>0</v>
      </c>
      <c r="V323" s="176">
        <f t="shared" si="88"/>
        <v>0</v>
      </c>
      <c r="W323" s="340">
        <f t="shared" si="88"/>
        <v>0</v>
      </c>
      <c r="X323" s="84">
        <f t="shared" si="84"/>
        <v>0</v>
      </c>
    </row>
    <row r="324" spans="1:24" ht="24" customHeight="1">
      <c r="A324" s="454"/>
      <c r="B324" s="452"/>
      <c r="C324" s="352" t="s">
        <v>176</v>
      </c>
      <c r="D324" s="173">
        <v>0</v>
      </c>
      <c r="E324" s="174">
        <v>0</v>
      </c>
      <c r="F324" s="174">
        <v>0</v>
      </c>
      <c r="G324" s="174">
        <v>0</v>
      </c>
      <c r="H324" s="174">
        <v>0</v>
      </c>
      <c r="I324" s="174">
        <v>0</v>
      </c>
      <c r="J324" s="185">
        <v>0</v>
      </c>
      <c r="K324" s="174">
        <v>0</v>
      </c>
      <c r="L324" s="174">
        <v>0</v>
      </c>
      <c r="M324" s="174">
        <v>0</v>
      </c>
      <c r="N324" s="174">
        <v>0</v>
      </c>
      <c r="O324" s="176">
        <v>0</v>
      </c>
      <c r="P324" s="84">
        <f t="shared" si="73"/>
        <v>0</v>
      </c>
      <c r="Q324" s="173">
        <v>0</v>
      </c>
      <c r="R324" s="174">
        <v>0</v>
      </c>
      <c r="S324" s="174">
        <v>0</v>
      </c>
      <c r="T324" s="174">
        <v>0</v>
      </c>
      <c r="U324" s="174">
        <v>0</v>
      </c>
      <c r="V324" s="176">
        <v>0</v>
      </c>
      <c r="W324" s="340">
        <v>0</v>
      </c>
      <c r="X324" s="84">
        <f t="shared" si="84"/>
        <v>0</v>
      </c>
    </row>
    <row r="325" spans="1:24" ht="24" customHeight="1">
      <c r="A325" s="454"/>
      <c r="B325" s="452"/>
      <c r="C325" s="352" t="s">
        <v>171</v>
      </c>
      <c r="D325" s="173">
        <v>0</v>
      </c>
      <c r="E325" s="174">
        <v>0</v>
      </c>
      <c r="F325" s="174">
        <v>0</v>
      </c>
      <c r="G325" s="174">
        <v>0</v>
      </c>
      <c r="H325" s="174">
        <v>0</v>
      </c>
      <c r="I325" s="174">
        <v>0</v>
      </c>
      <c r="J325" s="185">
        <v>0</v>
      </c>
      <c r="K325" s="174">
        <v>0</v>
      </c>
      <c r="L325" s="174">
        <v>0</v>
      </c>
      <c r="M325" s="174">
        <v>0</v>
      </c>
      <c r="N325" s="174">
        <v>0</v>
      </c>
      <c r="O325" s="176">
        <v>0</v>
      </c>
      <c r="P325" s="84">
        <f t="shared" si="73"/>
        <v>0</v>
      </c>
      <c r="Q325" s="173">
        <v>0</v>
      </c>
      <c r="R325" s="174">
        <v>0</v>
      </c>
      <c r="S325" s="174">
        <v>0</v>
      </c>
      <c r="T325" s="174">
        <v>0</v>
      </c>
      <c r="U325" s="174">
        <v>0</v>
      </c>
      <c r="V325" s="176">
        <v>0</v>
      </c>
      <c r="W325" s="175">
        <v>0</v>
      </c>
      <c r="X325" s="84">
        <f t="shared" si="84"/>
        <v>0</v>
      </c>
    </row>
    <row r="326" spans="1:24" ht="24" customHeight="1">
      <c r="A326" s="454"/>
      <c r="B326" s="452"/>
      <c r="C326" s="352" t="s">
        <v>175</v>
      </c>
      <c r="D326" s="173">
        <v>0</v>
      </c>
      <c r="E326" s="174">
        <v>0</v>
      </c>
      <c r="F326" s="174">
        <v>0</v>
      </c>
      <c r="G326" s="174">
        <v>0</v>
      </c>
      <c r="H326" s="174">
        <v>0</v>
      </c>
      <c r="I326" s="174">
        <v>0</v>
      </c>
      <c r="J326" s="185">
        <v>0</v>
      </c>
      <c r="K326" s="174">
        <v>0</v>
      </c>
      <c r="L326" s="174">
        <v>0</v>
      </c>
      <c r="M326" s="174">
        <v>0</v>
      </c>
      <c r="N326" s="174">
        <v>0</v>
      </c>
      <c r="O326" s="176">
        <v>0</v>
      </c>
      <c r="P326" s="84">
        <f t="shared" si="73"/>
        <v>0</v>
      </c>
      <c r="Q326" s="173">
        <v>0</v>
      </c>
      <c r="R326" s="174">
        <v>0</v>
      </c>
      <c r="S326" s="174">
        <v>0</v>
      </c>
      <c r="T326" s="174">
        <v>0</v>
      </c>
      <c r="U326" s="174">
        <v>0</v>
      </c>
      <c r="V326" s="176">
        <v>0</v>
      </c>
      <c r="W326" s="340">
        <v>0</v>
      </c>
      <c r="X326" s="84">
        <f t="shared" si="84"/>
        <v>0</v>
      </c>
    </row>
    <row r="327" spans="1:24" ht="24" customHeight="1">
      <c r="A327" s="454"/>
      <c r="B327" s="452"/>
      <c r="C327" s="352" t="s">
        <v>170</v>
      </c>
      <c r="D327" s="173">
        <v>0</v>
      </c>
      <c r="E327" s="174">
        <v>0</v>
      </c>
      <c r="F327" s="174">
        <v>0</v>
      </c>
      <c r="G327" s="174">
        <v>0</v>
      </c>
      <c r="H327" s="174">
        <v>0</v>
      </c>
      <c r="I327" s="174">
        <v>0</v>
      </c>
      <c r="J327" s="185">
        <v>0</v>
      </c>
      <c r="K327" s="174">
        <v>0</v>
      </c>
      <c r="L327" s="174">
        <v>0</v>
      </c>
      <c r="M327" s="174">
        <v>0</v>
      </c>
      <c r="N327" s="174">
        <v>0</v>
      </c>
      <c r="O327" s="176">
        <v>0</v>
      </c>
      <c r="P327" s="84">
        <f t="shared" ref="P327:P374" si="89">SUM(D327:O327)</f>
        <v>0</v>
      </c>
      <c r="Q327" s="173">
        <v>0</v>
      </c>
      <c r="R327" s="174">
        <v>0</v>
      </c>
      <c r="S327" s="174">
        <v>0</v>
      </c>
      <c r="T327" s="174">
        <v>0</v>
      </c>
      <c r="U327" s="174">
        <v>0</v>
      </c>
      <c r="V327" s="176">
        <v>0</v>
      </c>
      <c r="W327" s="340">
        <v>0</v>
      </c>
      <c r="X327" s="84">
        <f t="shared" si="84"/>
        <v>0</v>
      </c>
    </row>
    <row r="328" spans="1:24" ht="24" customHeight="1">
      <c r="A328" s="454"/>
      <c r="B328" s="448" t="s">
        <v>197</v>
      </c>
      <c r="C328" s="449"/>
      <c r="D328" s="173">
        <v>0</v>
      </c>
      <c r="E328" s="174">
        <v>0</v>
      </c>
      <c r="F328" s="174">
        <v>0</v>
      </c>
      <c r="G328" s="174">
        <v>0</v>
      </c>
      <c r="H328" s="174">
        <v>0</v>
      </c>
      <c r="I328" s="174">
        <v>0</v>
      </c>
      <c r="J328" s="185">
        <v>0</v>
      </c>
      <c r="K328" s="174">
        <v>0</v>
      </c>
      <c r="L328" s="174">
        <v>0</v>
      </c>
      <c r="M328" s="174">
        <v>0</v>
      </c>
      <c r="N328" s="174">
        <v>0</v>
      </c>
      <c r="O328" s="176">
        <v>0</v>
      </c>
      <c r="P328" s="88">
        <f t="shared" si="89"/>
        <v>0</v>
      </c>
      <c r="Q328" s="173">
        <v>0</v>
      </c>
      <c r="R328" s="174">
        <v>0</v>
      </c>
      <c r="S328" s="174">
        <v>0</v>
      </c>
      <c r="T328" s="174">
        <v>0</v>
      </c>
      <c r="U328" s="174">
        <v>0</v>
      </c>
      <c r="V328" s="176">
        <v>0</v>
      </c>
      <c r="W328" s="340">
        <v>0</v>
      </c>
      <c r="X328" s="84">
        <f t="shared" si="84"/>
        <v>0</v>
      </c>
    </row>
    <row r="329" spans="1:24" ht="24" customHeight="1">
      <c r="A329" s="455"/>
      <c r="B329" s="444" t="s">
        <v>174</v>
      </c>
      <c r="C329" s="445"/>
      <c r="D329" s="180">
        <v>0</v>
      </c>
      <c r="E329" s="181">
        <v>0</v>
      </c>
      <c r="F329" s="181">
        <v>0</v>
      </c>
      <c r="G329" s="181">
        <v>0</v>
      </c>
      <c r="H329" s="181">
        <v>0</v>
      </c>
      <c r="I329" s="181">
        <v>0</v>
      </c>
      <c r="J329" s="332">
        <v>0</v>
      </c>
      <c r="K329" s="181">
        <v>0</v>
      </c>
      <c r="L329" s="181">
        <v>0</v>
      </c>
      <c r="M329" s="181">
        <v>0</v>
      </c>
      <c r="N329" s="181">
        <v>0</v>
      </c>
      <c r="O329" s="333">
        <v>0</v>
      </c>
      <c r="P329" s="301">
        <f t="shared" si="89"/>
        <v>0</v>
      </c>
      <c r="Q329" s="180">
        <v>0</v>
      </c>
      <c r="R329" s="181">
        <v>0</v>
      </c>
      <c r="S329" s="181">
        <v>0</v>
      </c>
      <c r="T329" s="181">
        <v>0</v>
      </c>
      <c r="U329" s="181">
        <v>0</v>
      </c>
      <c r="V329" s="333">
        <v>0</v>
      </c>
      <c r="W329" s="341">
        <v>0</v>
      </c>
      <c r="X329" s="86">
        <f t="shared" si="84"/>
        <v>0</v>
      </c>
    </row>
    <row r="330" spans="1:24" ht="24" customHeight="1">
      <c r="A330" s="453" t="s">
        <v>224</v>
      </c>
      <c r="B330" s="446" t="s">
        <v>173</v>
      </c>
      <c r="C330" s="447"/>
      <c r="D330" s="182">
        <v>0</v>
      </c>
      <c r="E330" s="183">
        <v>0</v>
      </c>
      <c r="F330" s="183">
        <v>100</v>
      </c>
      <c r="G330" s="183">
        <v>0</v>
      </c>
      <c r="H330" s="183">
        <v>0</v>
      </c>
      <c r="I330" s="183">
        <v>0</v>
      </c>
      <c r="J330" s="331">
        <v>0</v>
      </c>
      <c r="K330" s="172">
        <v>0</v>
      </c>
      <c r="L330" s="172">
        <v>0</v>
      </c>
      <c r="M330" s="172">
        <v>0</v>
      </c>
      <c r="N330" s="172">
        <v>0</v>
      </c>
      <c r="O330" s="299">
        <v>0</v>
      </c>
      <c r="P330" s="87">
        <f t="shared" si="89"/>
        <v>100</v>
      </c>
      <c r="Q330" s="171">
        <v>0</v>
      </c>
      <c r="R330" s="172"/>
      <c r="S330" s="172">
        <v>100</v>
      </c>
      <c r="T330" s="172">
        <v>0</v>
      </c>
      <c r="U330" s="172">
        <v>0</v>
      </c>
      <c r="V330" s="338">
        <v>0</v>
      </c>
      <c r="W330" s="339"/>
      <c r="X330" s="87">
        <f t="shared" si="84"/>
        <v>100</v>
      </c>
    </row>
    <row r="331" spans="1:24" ht="24" customHeight="1">
      <c r="A331" s="454"/>
      <c r="B331" s="448" t="s">
        <v>172</v>
      </c>
      <c r="C331" s="449"/>
      <c r="D331" s="173">
        <v>0</v>
      </c>
      <c r="E331" s="174">
        <v>0</v>
      </c>
      <c r="F331" s="174">
        <v>0</v>
      </c>
      <c r="G331" s="174">
        <v>0</v>
      </c>
      <c r="H331" s="174">
        <v>0</v>
      </c>
      <c r="I331" s="174">
        <v>100</v>
      </c>
      <c r="J331" s="185">
        <v>130</v>
      </c>
      <c r="K331" s="174">
        <v>0</v>
      </c>
      <c r="L331" s="174">
        <v>0</v>
      </c>
      <c r="M331" s="174">
        <v>0</v>
      </c>
      <c r="N331" s="174">
        <v>0</v>
      </c>
      <c r="O331" s="176">
        <v>0</v>
      </c>
      <c r="P331" s="84">
        <f t="shared" si="89"/>
        <v>230</v>
      </c>
      <c r="Q331" s="173">
        <v>0</v>
      </c>
      <c r="R331" s="174">
        <v>100</v>
      </c>
      <c r="S331" s="174"/>
      <c r="T331" s="174">
        <v>0</v>
      </c>
      <c r="U331" s="174">
        <v>0</v>
      </c>
      <c r="V331" s="174">
        <v>100</v>
      </c>
      <c r="W331" s="340"/>
      <c r="X331" s="84">
        <f t="shared" si="84"/>
        <v>200</v>
      </c>
    </row>
    <row r="332" spans="1:24" ht="24" customHeight="1">
      <c r="A332" s="454"/>
      <c r="B332" s="450" t="s">
        <v>198</v>
      </c>
      <c r="C332" s="451"/>
      <c r="D332" s="173">
        <f>SUM(D333:D336)</f>
        <v>0</v>
      </c>
      <c r="E332" s="174">
        <f t="shared" ref="E332:O332" si="90">SUM(E333:E336)</f>
        <v>0</v>
      </c>
      <c r="F332" s="174">
        <f t="shared" si="90"/>
        <v>100</v>
      </c>
      <c r="G332" s="174">
        <f t="shared" si="90"/>
        <v>0</v>
      </c>
      <c r="H332" s="174">
        <f t="shared" si="90"/>
        <v>0</v>
      </c>
      <c r="I332" s="174">
        <f t="shared" si="90"/>
        <v>0</v>
      </c>
      <c r="J332" s="174">
        <f t="shared" si="90"/>
        <v>0</v>
      </c>
      <c r="K332" s="174">
        <f t="shared" si="90"/>
        <v>0</v>
      </c>
      <c r="L332" s="174">
        <f t="shared" si="90"/>
        <v>0</v>
      </c>
      <c r="M332" s="174">
        <f t="shared" si="90"/>
        <v>0</v>
      </c>
      <c r="N332" s="174">
        <f t="shared" si="90"/>
        <v>0</v>
      </c>
      <c r="O332" s="174">
        <f t="shared" si="90"/>
        <v>0</v>
      </c>
      <c r="P332" s="84">
        <f t="shared" si="89"/>
        <v>100</v>
      </c>
      <c r="Q332" s="173">
        <f t="shared" ref="Q332:W332" si="91">SUM(Q333:Q336)</f>
        <v>0</v>
      </c>
      <c r="R332" s="174">
        <f t="shared" si="91"/>
        <v>0</v>
      </c>
      <c r="S332" s="174">
        <f t="shared" si="91"/>
        <v>86</v>
      </c>
      <c r="T332" s="174">
        <f t="shared" si="91"/>
        <v>0</v>
      </c>
      <c r="U332" s="174">
        <f t="shared" si="91"/>
        <v>0</v>
      </c>
      <c r="V332" s="176">
        <f t="shared" si="91"/>
        <v>0</v>
      </c>
      <c r="W332" s="340">
        <f t="shared" si="91"/>
        <v>0</v>
      </c>
      <c r="X332" s="84">
        <f t="shared" si="84"/>
        <v>86</v>
      </c>
    </row>
    <row r="333" spans="1:24" ht="24" customHeight="1">
      <c r="A333" s="454"/>
      <c r="B333" s="452"/>
      <c r="C333" s="352" t="s">
        <v>176</v>
      </c>
      <c r="D333" s="173">
        <v>0</v>
      </c>
      <c r="E333" s="174">
        <v>0</v>
      </c>
      <c r="F333" s="174">
        <v>0</v>
      </c>
      <c r="G333" s="174">
        <v>0</v>
      </c>
      <c r="H333" s="174">
        <v>0</v>
      </c>
      <c r="I333" s="174">
        <v>0</v>
      </c>
      <c r="J333" s="185">
        <v>0</v>
      </c>
      <c r="K333" s="174">
        <v>0</v>
      </c>
      <c r="L333" s="174">
        <v>0</v>
      </c>
      <c r="M333" s="174">
        <v>0</v>
      </c>
      <c r="N333" s="174">
        <v>0</v>
      </c>
      <c r="O333" s="176">
        <v>0</v>
      </c>
      <c r="P333" s="84">
        <f t="shared" si="89"/>
        <v>0</v>
      </c>
      <c r="Q333" s="173">
        <v>0</v>
      </c>
      <c r="R333" s="174">
        <v>0</v>
      </c>
      <c r="S333" s="174">
        <v>0</v>
      </c>
      <c r="T333" s="174">
        <v>0</v>
      </c>
      <c r="U333" s="174">
        <v>0</v>
      </c>
      <c r="V333" s="176">
        <v>0</v>
      </c>
      <c r="W333" s="340">
        <v>0</v>
      </c>
      <c r="X333" s="84">
        <f t="shared" si="84"/>
        <v>0</v>
      </c>
    </row>
    <row r="334" spans="1:24" ht="24" customHeight="1">
      <c r="A334" s="454"/>
      <c r="B334" s="452"/>
      <c r="C334" s="352" t="s">
        <v>171</v>
      </c>
      <c r="D334" s="173">
        <v>0</v>
      </c>
      <c r="E334" s="174">
        <v>0</v>
      </c>
      <c r="F334" s="174">
        <v>100</v>
      </c>
      <c r="G334" s="174">
        <v>0</v>
      </c>
      <c r="H334" s="174"/>
      <c r="I334" s="174">
        <v>0</v>
      </c>
      <c r="J334" s="185">
        <v>0</v>
      </c>
      <c r="K334" s="174">
        <v>0</v>
      </c>
      <c r="L334" s="174">
        <v>0</v>
      </c>
      <c r="M334" s="174">
        <v>0</v>
      </c>
      <c r="N334" s="174">
        <v>0</v>
      </c>
      <c r="O334" s="176">
        <v>0</v>
      </c>
      <c r="P334" s="84">
        <f t="shared" si="89"/>
        <v>100</v>
      </c>
      <c r="Q334" s="173">
        <v>0</v>
      </c>
      <c r="R334" s="174">
        <v>0</v>
      </c>
      <c r="S334" s="174">
        <v>86</v>
      </c>
      <c r="T334" s="174">
        <v>0</v>
      </c>
      <c r="U334" s="174">
        <v>0</v>
      </c>
      <c r="V334" s="176">
        <v>0</v>
      </c>
      <c r="W334" s="175">
        <v>0</v>
      </c>
      <c r="X334" s="84">
        <f t="shared" si="84"/>
        <v>86</v>
      </c>
    </row>
    <row r="335" spans="1:24" ht="24" customHeight="1">
      <c r="A335" s="454"/>
      <c r="B335" s="452"/>
      <c r="C335" s="352" t="s">
        <v>175</v>
      </c>
      <c r="D335" s="173">
        <v>0</v>
      </c>
      <c r="E335" s="174">
        <v>0</v>
      </c>
      <c r="F335" s="174">
        <v>0</v>
      </c>
      <c r="G335" s="174">
        <v>0</v>
      </c>
      <c r="H335" s="174">
        <v>0</v>
      </c>
      <c r="I335" s="174">
        <v>0</v>
      </c>
      <c r="J335" s="185">
        <v>0</v>
      </c>
      <c r="K335" s="174">
        <v>0</v>
      </c>
      <c r="L335" s="174">
        <v>0</v>
      </c>
      <c r="M335" s="174">
        <v>0</v>
      </c>
      <c r="N335" s="174">
        <v>0</v>
      </c>
      <c r="O335" s="176">
        <v>0</v>
      </c>
      <c r="P335" s="84">
        <f t="shared" si="89"/>
        <v>0</v>
      </c>
      <c r="Q335" s="173">
        <v>0</v>
      </c>
      <c r="R335" s="174">
        <v>0</v>
      </c>
      <c r="S335" s="174">
        <v>0</v>
      </c>
      <c r="T335" s="174">
        <v>0</v>
      </c>
      <c r="U335" s="174">
        <v>0</v>
      </c>
      <c r="V335" s="176">
        <v>0</v>
      </c>
      <c r="W335" s="340">
        <v>0</v>
      </c>
      <c r="X335" s="84">
        <f t="shared" si="84"/>
        <v>0</v>
      </c>
    </row>
    <row r="336" spans="1:24" ht="24" customHeight="1">
      <c r="A336" s="454"/>
      <c r="B336" s="452"/>
      <c r="C336" s="352" t="s">
        <v>170</v>
      </c>
      <c r="D336" s="173">
        <v>0</v>
      </c>
      <c r="E336" s="174">
        <v>0</v>
      </c>
      <c r="F336" s="174">
        <v>0</v>
      </c>
      <c r="G336" s="174">
        <v>0</v>
      </c>
      <c r="H336" s="174">
        <v>0</v>
      </c>
      <c r="I336" s="174">
        <v>0</v>
      </c>
      <c r="J336" s="185">
        <v>0</v>
      </c>
      <c r="K336" s="174">
        <v>0</v>
      </c>
      <c r="L336" s="174">
        <v>0</v>
      </c>
      <c r="M336" s="174">
        <v>0</v>
      </c>
      <c r="N336" s="174">
        <v>0</v>
      </c>
      <c r="O336" s="176">
        <v>0</v>
      </c>
      <c r="P336" s="84">
        <f t="shared" si="89"/>
        <v>0</v>
      </c>
      <c r="Q336" s="173">
        <v>0</v>
      </c>
      <c r="R336" s="174">
        <v>0</v>
      </c>
      <c r="S336" s="174">
        <v>0</v>
      </c>
      <c r="T336" s="174">
        <v>0</v>
      </c>
      <c r="U336" s="174">
        <v>0</v>
      </c>
      <c r="V336" s="176">
        <v>0</v>
      </c>
      <c r="W336" s="340">
        <v>0</v>
      </c>
      <c r="X336" s="84">
        <f t="shared" si="84"/>
        <v>0</v>
      </c>
    </row>
    <row r="337" spans="1:24" ht="24" customHeight="1">
      <c r="A337" s="454"/>
      <c r="B337" s="448" t="s">
        <v>197</v>
      </c>
      <c r="C337" s="449"/>
      <c r="D337" s="173">
        <v>0</v>
      </c>
      <c r="E337" s="174">
        <v>0</v>
      </c>
      <c r="F337" s="174">
        <v>0</v>
      </c>
      <c r="G337" s="174">
        <v>0</v>
      </c>
      <c r="H337" s="174">
        <v>0</v>
      </c>
      <c r="I337" s="174">
        <v>0</v>
      </c>
      <c r="J337" s="185">
        <v>0</v>
      </c>
      <c r="K337" s="174">
        <v>0</v>
      </c>
      <c r="L337" s="174">
        <v>0</v>
      </c>
      <c r="M337" s="174">
        <v>0</v>
      </c>
      <c r="N337" s="174">
        <v>0</v>
      </c>
      <c r="O337" s="176">
        <v>0</v>
      </c>
      <c r="P337" s="84">
        <f t="shared" si="89"/>
        <v>0</v>
      </c>
      <c r="Q337" s="173">
        <v>0</v>
      </c>
      <c r="R337" s="174">
        <v>0</v>
      </c>
      <c r="S337" s="174">
        <v>0</v>
      </c>
      <c r="T337" s="174">
        <v>0</v>
      </c>
      <c r="U337" s="174">
        <v>0</v>
      </c>
      <c r="V337" s="176">
        <v>0</v>
      </c>
      <c r="W337" s="340">
        <v>0</v>
      </c>
      <c r="X337" s="84">
        <f t="shared" si="84"/>
        <v>0</v>
      </c>
    </row>
    <row r="338" spans="1:24" ht="24" customHeight="1">
      <c r="A338" s="455"/>
      <c r="B338" s="444" t="s">
        <v>174</v>
      </c>
      <c r="C338" s="445"/>
      <c r="D338" s="180">
        <v>0</v>
      </c>
      <c r="E338" s="181">
        <v>0</v>
      </c>
      <c r="F338" s="181">
        <v>0</v>
      </c>
      <c r="G338" s="181">
        <v>0</v>
      </c>
      <c r="H338" s="181">
        <v>0</v>
      </c>
      <c r="I338" s="181">
        <v>0</v>
      </c>
      <c r="J338" s="332">
        <v>0</v>
      </c>
      <c r="K338" s="181">
        <v>0</v>
      </c>
      <c r="L338" s="181">
        <v>0</v>
      </c>
      <c r="M338" s="181">
        <v>0</v>
      </c>
      <c r="N338" s="181">
        <v>0</v>
      </c>
      <c r="O338" s="333">
        <v>0</v>
      </c>
      <c r="P338" s="301">
        <f t="shared" si="89"/>
        <v>0</v>
      </c>
      <c r="Q338" s="180">
        <v>0</v>
      </c>
      <c r="R338" s="181">
        <v>0</v>
      </c>
      <c r="S338" s="181">
        <v>0</v>
      </c>
      <c r="T338" s="181">
        <v>0</v>
      </c>
      <c r="U338" s="181">
        <v>0</v>
      </c>
      <c r="V338" s="333">
        <v>0</v>
      </c>
      <c r="W338" s="341"/>
      <c r="X338" s="86">
        <f t="shared" si="84"/>
        <v>0</v>
      </c>
    </row>
    <row r="339" spans="1:24" ht="24" customHeight="1">
      <c r="A339" s="453" t="s">
        <v>225</v>
      </c>
      <c r="B339" s="446" t="s">
        <v>173</v>
      </c>
      <c r="C339" s="447"/>
      <c r="D339" s="182">
        <v>0</v>
      </c>
      <c r="E339" s="183">
        <v>0</v>
      </c>
      <c r="F339" s="183">
        <v>0</v>
      </c>
      <c r="G339" s="183">
        <v>100</v>
      </c>
      <c r="H339" s="183">
        <v>0</v>
      </c>
      <c r="I339" s="183">
        <v>0</v>
      </c>
      <c r="J339" s="331"/>
      <c r="K339" s="172"/>
      <c r="L339" s="172"/>
      <c r="M339" s="172"/>
      <c r="N339" s="172"/>
      <c r="O339" s="299"/>
      <c r="P339" s="87">
        <f t="shared" si="89"/>
        <v>100</v>
      </c>
      <c r="Q339" s="171">
        <v>0</v>
      </c>
      <c r="R339" s="172">
        <v>0</v>
      </c>
      <c r="S339" s="172">
        <v>0</v>
      </c>
      <c r="T339" s="172">
        <v>100</v>
      </c>
      <c r="U339" s="172">
        <v>0</v>
      </c>
      <c r="V339" s="338">
        <v>0</v>
      </c>
      <c r="W339" s="339"/>
      <c r="X339" s="87">
        <f t="shared" si="84"/>
        <v>100</v>
      </c>
    </row>
    <row r="340" spans="1:24" ht="24" customHeight="1">
      <c r="A340" s="454"/>
      <c r="B340" s="448" t="s">
        <v>172</v>
      </c>
      <c r="C340" s="449"/>
      <c r="D340" s="173">
        <v>0</v>
      </c>
      <c r="E340" s="174">
        <v>0</v>
      </c>
      <c r="F340" s="174">
        <v>0</v>
      </c>
      <c r="G340" s="174">
        <v>0</v>
      </c>
      <c r="H340" s="174">
        <v>0</v>
      </c>
      <c r="I340" s="174">
        <v>0</v>
      </c>
      <c r="J340" s="185">
        <v>100</v>
      </c>
      <c r="K340" s="174"/>
      <c r="L340" s="174"/>
      <c r="M340" s="174"/>
      <c r="N340" s="174"/>
      <c r="O340" s="176"/>
      <c r="P340" s="84">
        <f t="shared" si="89"/>
        <v>100</v>
      </c>
      <c r="Q340" s="173">
        <v>0</v>
      </c>
      <c r="R340" s="174">
        <v>0</v>
      </c>
      <c r="S340" s="174">
        <v>0</v>
      </c>
      <c r="T340" s="174">
        <v>100</v>
      </c>
      <c r="U340" s="174">
        <v>0</v>
      </c>
      <c r="V340" s="174">
        <v>0</v>
      </c>
      <c r="W340" s="340">
        <v>100</v>
      </c>
      <c r="X340" s="84">
        <f t="shared" si="84"/>
        <v>200</v>
      </c>
    </row>
    <row r="341" spans="1:24" ht="24" customHeight="1">
      <c r="A341" s="454"/>
      <c r="B341" s="450" t="s">
        <v>198</v>
      </c>
      <c r="C341" s="451"/>
      <c r="D341" s="173">
        <f>SUM(D342:D345)</f>
        <v>0</v>
      </c>
      <c r="E341" s="174">
        <f t="shared" ref="E341:O341" si="92">SUM(E342:E345)</f>
        <v>0</v>
      </c>
      <c r="F341" s="174">
        <f t="shared" si="92"/>
        <v>100</v>
      </c>
      <c r="G341" s="174">
        <f t="shared" si="92"/>
        <v>0</v>
      </c>
      <c r="H341" s="174">
        <f t="shared" si="92"/>
        <v>0</v>
      </c>
      <c r="I341" s="174">
        <f t="shared" si="92"/>
        <v>0</v>
      </c>
      <c r="J341" s="174">
        <f t="shared" si="92"/>
        <v>0</v>
      </c>
      <c r="K341" s="174">
        <f t="shared" si="92"/>
        <v>0</v>
      </c>
      <c r="L341" s="174">
        <f t="shared" si="92"/>
        <v>0</v>
      </c>
      <c r="M341" s="174">
        <f t="shared" si="92"/>
        <v>0</v>
      </c>
      <c r="N341" s="174">
        <f t="shared" si="92"/>
        <v>0</v>
      </c>
      <c r="O341" s="174">
        <f t="shared" si="92"/>
        <v>0</v>
      </c>
      <c r="P341" s="84">
        <f t="shared" si="89"/>
        <v>100</v>
      </c>
      <c r="Q341" s="173">
        <f t="shared" ref="Q341:W341" si="93">SUM(Q342:Q345)</f>
        <v>0</v>
      </c>
      <c r="R341" s="174">
        <f t="shared" si="93"/>
        <v>0</v>
      </c>
      <c r="S341" s="174">
        <f t="shared" si="93"/>
        <v>0</v>
      </c>
      <c r="T341" s="174">
        <f t="shared" si="93"/>
        <v>0</v>
      </c>
      <c r="U341" s="174">
        <f t="shared" si="93"/>
        <v>0</v>
      </c>
      <c r="V341" s="176">
        <f t="shared" si="93"/>
        <v>0</v>
      </c>
      <c r="W341" s="340">
        <f t="shared" si="93"/>
        <v>0</v>
      </c>
      <c r="X341" s="84">
        <f t="shared" si="84"/>
        <v>0</v>
      </c>
    </row>
    <row r="342" spans="1:24" ht="24" customHeight="1">
      <c r="A342" s="454"/>
      <c r="B342" s="452"/>
      <c r="C342" s="352" t="s">
        <v>176</v>
      </c>
      <c r="D342" s="173">
        <v>0</v>
      </c>
      <c r="E342" s="174">
        <v>0</v>
      </c>
      <c r="F342" s="174">
        <v>0</v>
      </c>
      <c r="G342" s="174">
        <v>0</v>
      </c>
      <c r="H342" s="174">
        <v>0</v>
      </c>
      <c r="I342" s="174">
        <v>0</v>
      </c>
      <c r="J342" s="185">
        <v>0</v>
      </c>
      <c r="K342" s="174">
        <v>0</v>
      </c>
      <c r="L342" s="174">
        <v>0</v>
      </c>
      <c r="M342" s="174">
        <v>0</v>
      </c>
      <c r="N342" s="174">
        <v>0</v>
      </c>
      <c r="O342" s="176">
        <v>0</v>
      </c>
      <c r="P342" s="84">
        <f t="shared" si="89"/>
        <v>0</v>
      </c>
      <c r="Q342" s="173">
        <v>0</v>
      </c>
      <c r="R342" s="174">
        <v>0</v>
      </c>
      <c r="S342" s="174">
        <v>0</v>
      </c>
      <c r="T342" s="174">
        <v>0</v>
      </c>
      <c r="U342" s="174">
        <v>0</v>
      </c>
      <c r="V342" s="176">
        <v>0</v>
      </c>
      <c r="W342" s="340">
        <v>0</v>
      </c>
      <c r="X342" s="84">
        <f t="shared" si="84"/>
        <v>0</v>
      </c>
    </row>
    <row r="343" spans="1:24" ht="24" customHeight="1">
      <c r="A343" s="454"/>
      <c r="B343" s="452"/>
      <c r="C343" s="352" t="s">
        <v>171</v>
      </c>
      <c r="D343" s="173">
        <v>0</v>
      </c>
      <c r="E343" s="174">
        <v>0</v>
      </c>
      <c r="F343" s="174">
        <v>100</v>
      </c>
      <c r="G343" s="174">
        <v>0</v>
      </c>
      <c r="H343" s="174">
        <v>0</v>
      </c>
      <c r="I343" s="174">
        <v>0</v>
      </c>
      <c r="J343" s="185">
        <v>0</v>
      </c>
      <c r="K343" s="174">
        <v>0</v>
      </c>
      <c r="L343" s="174">
        <v>0</v>
      </c>
      <c r="M343" s="174">
        <v>0</v>
      </c>
      <c r="N343" s="174">
        <v>0</v>
      </c>
      <c r="O343" s="176">
        <v>0</v>
      </c>
      <c r="P343" s="84">
        <f t="shared" si="89"/>
        <v>100</v>
      </c>
      <c r="Q343" s="173">
        <v>0</v>
      </c>
      <c r="R343" s="174">
        <v>0</v>
      </c>
      <c r="S343" s="174"/>
      <c r="T343" s="174">
        <v>0</v>
      </c>
      <c r="U343" s="174">
        <v>0</v>
      </c>
      <c r="V343" s="176">
        <v>0</v>
      </c>
      <c r="W343" s="175">
        <v>0</v>
      </c>
      <c r="X343" s="84">
        <f t="shared" si="84"/>
        <v>0</v>
      </c>
    </row>
    <row r="344" spans="1:24" ht="24" customHeight="1">
      <c r="A344" s="454"/>
      <c r="B344" s="452"/>
      <c r="C344" s="352" t="s">
        <v>175</v>
      </c>
      <c r="D344" s="173">
        <v>0</v>
      </c>
      <c r="E344" s="174">
        <v>0</v>
      </c>
      <c r="F344" s="174">
        <v>0</v>
      </c>
      <c r="G344" s="174">
        <v>0</v>
      </c>
      <c r="H344" s="174">
        <v>0</v>
      </c>
      <c r="I344" s="174">
        <v>0</v>
      </c>
      <c r="J344" s="185">
        <v>0</v>
      </c>
      <c r="K344" s="174">
        <v>0</v>
      </c>
      <c r="L344" s="174">
        <v>0</v>
      </c>
      <c r="M344" s="174">
        <v>0</v>
      </c>
      <c r="N344" s="174">
        <v>0</v>
      </c>
      <c r="O344" s="176">
        <v>0</v>
      </c>
      <c r="P344" s="84">
        <f t="shared" si="89"/>
        <v>0</v>
      </c>
      <c r="Q344" s="173">
        <v>0</v>
      </c>
      <c r="R344" s="174">
        <v>0</v>
      </c>
      <c r="S344" s="174">
        <v>0</v>
      </c>
      <c r="T344" s="174">
        <v>0</v>
      </c>
      <c r="U344" s="174">
        <v>0</v>
      </c>
      <c r="V344" s="176">
        <v>0</v>
      </c>
      <c r="W344" s="340">
        <v>0</v>
      </c>
      <c r="X344" s="84">
        <f t="shared" si="84"/>
        <v>0</v>
      </c>
    </row>
    <row r="345" spans="1:24" ht="24" customHeight="1">
      <c r="A345" s="454"/>
      <c r="B345" s="452"/>
      <c r="C345" s="352" t="s">
        <v>170</v>
      </c>
      <c r="D345" s="173">
        <v>0</v>
      </c>
      <c r="E345" s="174">
        <v>0</v>
      </c>
      <c r="F345" s="174">
        <v>0</v>
      </c>
      <c r="G345" s="174">
        <v>0</v>
      </c>
      <c r="H345" s="174">
        <v>0</v>
      </c>
      <c r="I345" s="174">
        <v>0</v>
      </c>
      <c r="J345" s="185">
        <v>0</v>
      </c>
      <c r="K345" s="174">
        <v>0</v>
      </c>
      <c r="L345" s="174">
        <v>0</v>
      </c>
      <c r="M345" s="174">
        <v>0</v>
      </c>
      <c r="N345" s="174">
        <v>0</v>
      </c>
      <c r="O345" s="176">
        <v>0</v>
      </c>
      <c r="P345" s="84">
        <f t="shared" si="89"/>
        <v>0</v>
      </c>
      <c r="Q345" s="173">
        <v>0</v>
      </c>
      <c r="R345" s="174">
        <v>0</v>
      </c>
      <c r="S345" s="174">
        <v>0</v>
      </c>
      <c r="T345" s="174">
        <v>0</v>
      </c>
      <c r="U345" s="174">
        <v>0</v>
      </c>
      <c r="V345" s="176">
        <v>0</v>
      </c>
      <c r="W345" s="340">
        <v>0</v>
      </c>
      <c r="X345" s="84">
        <f t="shared" si="84"/>
        <v>0</v>
      </c>
    </row>
    <row r="346" spans="1:24" ht="24" customHeight="1">
      <c r="A346" s="454"/>
      <c r="B346" s="448" t="s">
        <v>197</v>
      </c>
      <c r="C346" s="449"/>
      <c r="D346" s="173">
        <v>0</v>
      </c>
      <c r="E346" s="174">
        <v>0</v>
      </c>
      <c r="F346" s="174">
        <v>0</v>
      </c>
      <c r="G346" s="174">
        <v>0</v>
      </c>
      <c r="H346" s="174">
        <v>0</v>
      </c>
      <c r="I346" s="174">
        <v>0</v>
      </c>
      <c r="J346" s="185">
        <v>0</v>
      </c>
      <c r="K346" s="174">
        <v>0</v>
      </c>
      <c r="L346" s="174">
        <v>0</v>
      </c>
      <c r="M346" s="174">
        <v>0</v>
      </c>
      <c r="N346" s="174">
        <v>0</v>
      </c>
      <c r="O346" s="176">
        <v>0</v>
      </c>
      <c r="P346" s="84">
        <f t="shared" si="89"/>
        <v>0</v>
      </c>
      <c r="Q346" s="173">
        <v>0</v>
      </c>
      <c r="R346" s="174">
        <v>0</v>
      </c>
      <c r="S346" s="174">
        <v>0</v>
      </c>
      <c r="T346" s="174">
        <v>0</v>
      </c>
      <c r="U346" s="174">
        <v>0</v>
      </c>
      <c r="V346" s="176">
        <v>0</v>
      </c>
      <c r="W346" s="340">
        <v>0</v>
      </c>
      <c r="X346" s="84">
        <f t="shared" si="84"/>
        <v>0</v>
      </c>
    </row>
    <row r="347" spans="1:24" ht="24" customHeight="1">
      <c r="A347" s="455"/>
      <c r="B347" s="444" t="s">
        <v>174</v>
      </c>
      <c r="C347" s="445"/>
      <c r="D347" s="180">
        <v>0</v>
      </c>
      <c r="E347" s="181">
        <v>0</v>
      </c>
      <c r="F347" s="181">
        <v>0</v>
      </c>
      <c r="G347" s="181">
        <v>0</v>
      </c>
      <c r="H347" s="181">
        <v>0</v>
      </c>
      <c r="I347" s="181">
        <v>0</v>
      </c>
      <c r="J347" s="332">
        <v>0</v>
      </c>
      <c r="K347" s="181">
        <v>0</v>
      </c>
      <c r="L347" s="181">
        <v>0</v>
      </c>
      <c r="M347" s="181">
        <v>0</v>
      </c>
      <c r="N347" s="181">
        <v>0</v>
      </c>
      <c r="O347" s="333">
        <v>0</v>
      </c>
      <c r="P347" s="301">
        <f t="shared" si="89"/>
        <v>0</v>
      </c>
      <c r="Q347" s="180">
        <v>0</v>
      </c>
      <c r="R347" s="181">
        <v>0</v>
      </c>
      <c r="S347" s="181">
        <v>0</v>
      </c>
      <c r="T347" s="181">
        <v>0</v>
      </c>
      <c r="U347" s="181">
        <v>0</v>
      </c>
      <c r="V347" s="333">
        <v>0</v>
      </c>
      <c r="W347" s="341">
        <v>0</v>
      </c>
      <c r="X347" s="86">
        <f t="shared" si="84"/>
        <v>0</v>
      </c>
    </row>
    <row r="348" spans="1:24" ht="24" customHeight="1">
      <c r="A348" s="453" t="s">
        <v>226</v>
      </c>
      <c r="B348" s="446" t="s">
        <v>173</v>
      </c>
      <c r="C348" s="447"/>
      <c r="D348" s="182">
        <v>0</v>
      </c>
      <c r="E348" s="183">
        <v>0</v>
      </c>
      <c r="F348" s="183">
        <v>0</v>
      </c>
      <c r="G348" s="183">
        <v>0</v>
      </c>
      <c r="H348" s="183">
        <v>0</v>
      </c>
      <c r="I348" s="183">
        <v>0</v>
      </c>
      <c r="J348" s="331"/>
      <c r="K348" s="172"/>
      <c r="L348" s="172"/>
      <c r="M348" s="172"/>
      <c r="N348" s="172"/>
      <c r="O348" s="299"/>
      <c r="P348" s="87">
        <f t="shared" si="89"/>
        <v>0</v>
      </c>
      <c r="Q348" s="171"/>
      <c r="R348" s="172"/>
      <c r="S348" s="172"/>
      <c r="T348" s="172"/>
      <c r="U348" s="172"/>
      <c r="V348" s="338"/>
      <c r="W348" s="339"/>
      <c r="X348" s="87">
        <f t="shared" si="84"/>
        <v>0</v>
      </c>
    </row>
    <row r="349" spans="1:24" ht="24" customHeight="1">
      <c r="A349" s="454"/>
      <c r="B349" s="448" t="s">
        <v>172</v>
      </c>
      <c r="C349" s="449"/>
      <c r="D349" s="173">
        <v>0</v>
      </c>
      <c r="E349" s="174">
        <v>0</v>
      </c>
      <c r="F349" s="174">
        <v>0</v>
      </c>
      <c r="G349" s="174">
        <v>0</v>
      </c>
      <c r="H349" s="174">
        <v>0</v>
      </c>
      <c r="I349" s="174">
        <v>0</v>
      </c>
      <c r="J349" s="185">
        <v>100</v>
      </c>
      <c r="K349" s="174"/>
      <c r="L349" s="174"/>
      <c r="M349" s="174"/>
      <c r="N349" s="174"/>
      <c r="O349" s="176"/>
      <c r="P349" s="84">
        <f t="shared" si="89"/>
        <v>100</v>
      </c>
      <c r="Q349" s="173"/>
      <c r="R349" s="174"/>
      <c r="S349" s="174"/>
      <c r="T349" s="174"/>
      <c r="U349" s="174"/>
      <c r="V349" s="174"/>
      <c r="W349" s="340">
        <v>100</v>
      </c>
      <c r="X349" s="84">
        <f t="shared" si="84"/>
        <v>100</v>
      </c>
    </row>
    <row r="350" spans="1:24" ht="24" customHeight="1">
      <c r="A350" s="454"/>
      <c r="B350" s="450" t="s">
        <v>198</v>
      </c>
      <c r="C350" s="451"/>
      <c r="D350" s="173">
        <v>0</v>
      </c>
      <c r="E350" s="174">
        <v>0</v>
      </c>
      <c r="F350" s="174">
        <v>0</v>
      </c>
      <c r="G350" s="174"/>
      <c r="H350" s="174">
        <v>0</v>
      </c>
      <c r="I350" s="174">
        <v>0</v>
      </c>
      <c r="J350" s="174">
        <f t="shared" ref="J350:O350" si="94">SUM(J351:J354)</f>
        <v>0</v>
      </c>
      <c r="K350" s="174">
        <f t="shared" si="94"/>
        <v>0</v>
      </c>
      <c r="L350" s="174">
        <f t="shared" si="94"/>
        <v>0</v>
      </c>
      <c r="M350" s="174">
        <f t="shared" si="94"/>
        <v>0</v>
      </c>
      <c r="N350" s="174">
        <f t="shared" si="94"/>
        <v>0</v>
      </c>
      <c r="O350" s="174">
        <f t="shared" si="94"/>
        <v>0</v>
      </c>
      <c r="P350" s="84">
        <f t="shared" si="89"/>
        <v>0</v>
      </c>
      <c r="Q350" s="173">
        <f t="shared" ref="Q350:W350" si="95">SUM(Q351:Q354)</f>
        <v>0</v>
      </c>
      <c r="R350" s="174">
        <f t="shared" si="95"/>
        <v>0</v>
      </c>
      <c r="S350" s="174">
        <f t="shared" si="95"/>
        <v>0</v>
      </c>
      <c r="T350" s="174">
        <f t="shared" si="95"/>
        <v>0</v>
      </c>
      <c r="U350" s="174">
        <f t="shared" si="95"/>
        <v>0</v>
      </c>
      <c r="V350" s="176">
        <f t="shared" si="95"/>
        <v>0</v>
      </c>
      <c r="W350" s="340">
        <f t="shared" si="95"/>
        <v>0</v>
      </c>
      <c r="X350" s="84">
        <f t="shared" si="84"/>
        <v>0</v>
      </c>
    </row>
    <row r="351" spans="1:24" ht="24" customHeight="1">
      <c r="A351" s="454"/>
      <c r="B351" s="452"/>
      <c r="C351" s="352" t="s">
        <v>176</v>
      </c>
      <c r="D351" s="173">
        <v>0</v>
      </c>
      <c r="E351" s="174">
        <v>0</v>
      </c>
      <c r="F351" s="174">
        <v>0</v>
      </c>
      <c r="G351" s="174">
        <v>0</v>
      </c>
      <c r="H351" s="174">
        <v>0</v>
      </c>
      <c r="I351" s="174">
        <v>0</v>
      </c>
      <c r="J351" s="185">
        <v>0</v>
      </c>
      <c r="K351" s="174">
        <v>0</v>
      </c>
      <c r="L351" s="174">
        <v>0</v>
      </c>
      <c r="M351" s="174">
        <v>0</v>
      </c>
      <c r="N351" s="174">
        <v>0</v>
      </c>
      <c r="O351" s="176">
        <v>0</v>
      </c>
      <c r="P351" s="84">
        <f t="shared" si="89"/>
        <v>0</v>
      </c>
      <c r="Q351" s="173">
        <v>0</v>
      </c>
      <c r="R351" s="174">
        <v>0</v>
      </c>
      <c r="S351" s="174">
        <v>0</v>
      </c>
      <c r="T351" s="174">
        <v>0</v>
      </c>
      <c r="U351" s="174">
        <v>0</v>
      </c>
      <c r="V351" s="176">
        <v>0</v>
      </c>
      <c r="W351" s="340">
        <v>0</v>
      </c>
      <c r="X351" s="84">
        <f t="shared" si="84"/>
        <v>0</v>
      </c>
    </row>
    <row r="352" spans="1:24" ht="24" customHeight="1">
      <c r="A352" s="454"/>
      <c r="B352" s="452"/>
      <c r="C352" s="352" t="s">
        <v>171</v>
      </c>
      <c r="D352" s="173">
        <v>0</v>
      </c>
      <c r="E352" s="174">
        <v>0</v>
      </c>
      <c r="F352" s="174">
        <v>0</v>
      </c>
      <c r="G352" s="174"/>
      <c r="H352" s="174">
        <v>0</v>
      </c>
      <c r="I352" s="174">
        <v>0</v>
      </c>
      <c r="J352" s="185">
        <v>0</v>
      </c>
      <c r="K352" s="174">
        <v>0</v>
      </c>
      <c r="L352" s="174">
        <v>0</v>
      </c>
      <c r="M352" s="174">
        <v>0</v>
      </c>
      <c r="N352" s="174">
        <v>0</v>
      </c>
      <c r="O352" s="176">
        <v>0</v>
      </c>
      <c r="P352" s="84">
        <f t="shared" si="89"/>
        <v>0</v>
      </c>
      <c r="Q352" s="173">
        <v>0</v>
      </c>
      <c r="R352" s="174">
        <v>0</v>
      </c>
      <c r="S352" s="174">
        <v>0</v>
      </c>
      <c r="T352" s="174">
        <v>0</v>
      </c>
      <c r="U352" s="174">
        <v>0</v>
      </c>
      <c r="V352" s="176">
        <v>0</v>
      </c>
      <c r="W352" s="175">
        <v>0</v>
      </c>
      <c r="X352" s="84">
        <f t="shared" si="84"/>
        <v>0</v>
      </c>
    </row>
    <row r="353" spans="1:24" ht="24" customHeight="1">
      <c r="A353" s="454"/>
      <c r="B353" s="452"/>
      <c r="C353" s="352" t="s">
        <v>175</v>
      </c>
      <c r="D353" s="173">
        <v>0</v>
      </c>
      <c r="E353" s="174">
        <v>0</v>
      </c>
      <c r="F353" s="174">
        <v>0</v>
      </c>
      <c r="G353" s="174">
        <v>0</v>
      </c>
      <c r="H353" s="174">
        <v>0</v>
      </c>
      <c r="I353" s="174">
        <v>0</v>
      </c>
      <c r="J353" s="185">
        <v>0</v>
      </c>
      <c r="K353" s="174">
        <v>0</v>
      </c>
      <c r="L353" s="174">
        <v>0</v>
      </c>
      <c r="M353" s="174">
        <v>0</v>
      </c>
      <c r="N353" s="174">
        <v>0</v>
      </c>
      <c r="O353" s="176">
        <v>0</v>
      </c>
      <c r="P353" s="84">
        <f t="shared" si="89"/>
        <v>0</v>
      </c>
      <c r="Q353" s="173">
        <v>0</v>
      </c>
      <c r="R353" s="174">
        <v>0</v>
      </c>
      <c r="S353" s="174">
        <v>0</v>
      </c>
      <c r="T353" s="174">
        <v>0</v>
      </c>
      <c r="U353" s="174">
        <v>0</v>
      </c>
      <c r="V353" s="176">
        <v>0</v>
      </c>
      <c r="W353" s="340">
        <v>0</v>
      </c>
      <c r="X353" s="84">
        <f t="shared" si="84"/>
        <v>0</v>
      </c>
    </row>
    <row r="354" spans="1:24" ht="24" customHeight="1">
      <c r="A354" s="454"/>
      <c r="B354" s="452"/>
      <c r="C354" s="352" t="s">
        <v>170</v>
      </c>
      <c r="D354" s="173">
        <v>0</v>
      </c>
      <c r="E354" s="174">
        <v>0</v>
      </c>
      <c r="F354" s="174">
        <v>0</v>
      </c>
      <c r="G354" s="174">
        <v>0</v>
      </c>
      <c r="H354" s="174">
        <v>0</v>
      </c>
      <c r="I354" s="174">
        <v>0</v>
      </c>
      <c r="J354" s="185">
        <v>0</v>
      </c>
      <c r="K354" s="174">
        <v>0</v>
      </c>
      <c r="L354" s="174">
        <v>0</v>
      </c>
      <c r="M354" s="174">
        <v>0</v>
      </c>
      <c r="N354" s="174">
        <v>0</v>
      </c>
      <c r="O354" s="176">
        <v>0</v>
      </c>
      <c r="P354" s="84">
        <f t="shared" si="89"/>
        <v>0</v>
      </c>
      <c r="Q354" s="173">
        <v>0</v>
      </c>
      <c r="R354" s="174">
        <v>0</v>
      </c>
      <c r="S354" s="174">
        <v>0</v>
      </c>
      <c r="T354" s="174">
        <v>0</v>
      </c>
      <c r="U354" s="174">
        <v>0</v>
      </c>
      <c r="V354" s="176">
        <v>0</v>
      </c>
      <c r="W354" s="340">
        <v>0</v>
      </c>
      <c r="X354" s="84">
        <f t="shared" si="84"/>
        <v>0</v>
      </c>
    </row>
    <row r="355" spans="1:24" ht="24" customHeight="1">
      <c r="A355" s="454"/>
      <c r="B355" s="448" t="s">
        <v>197</v>
      </c>
      <c r="C355" s="449"/>
      <c r="D355" s="173">
        <v>0</v>
      </c>
      <c r="E355" s="174">
        <v>0</v>
      </c>
      <c r="F355" s="174">
        <v>0</v>
      </c>
      <c r="G355" s="174">
        <v>0</v>
      </c>
      <c r="H355" s="174">
        <v>0</v>
      </c>
      <c r="I355" s="174">
        <v>0</v>
      </c>
      <c r="J355" s="185">
        <v>0</v>
      </c>
      <c r="K355" s="174">
        <v>0</v>
      </c>
      <c r="L355" s="174">
        <v>0</v>
      </c>
      <c r="M355" s="174">
        <v>0</v>
      </c>
      <c r="N355" s="174">
        <v>0</v>
      </c>
      <c r="O355" s="176">
        <v>0</v>
      </c>
      <c r="P355" s="84">
        <f t="shared" si="89"/>
        <v>0</v>
      </c>
      <c r="Q355" s="173">
        <v>0</v>
      </c>
      <c r="R355" s="174">
        <v>0</v>
      </c>
      <c r="S355" s="174">
        <v>0</v>
      </c>
      <c r="T355" s="174">
        <v>0</v>
      </c>
      <c r="U355" s="174">
        <v>0</v>
      </c>
      <c r="V355" s="176">
        <v>0</v>
      </c>
      <c r="W355" s="340">
        <v>0</v>
      </c>
      <c r="X355" s="84">
        <f t="shared" si="84"/>
        <v>0</v>
      </c>
    </row>
    <row r="356" spans="1:24" ht="24" customHeight="1">
      <c r="A356" s="455"/>
      <c r="B356" s="444" t="s">
        <v>174</v>
      </c>
      <c r="C356" s="445"/>
      <c r="D356" s="180">
        <v>0</v>
      </c>
      <c r="E356" s="181">
        <v>0</v>
      </c>
      <c r="F356" s="181">
        <v>0</v>
      </c>
      <c r="G356" s="181">
        <v>0</v>
      </c>
      <c r="H356" s="181">
        <v>0</v>
      </c>
      <c r="I356" s="181">
        <v>0</v>
      </c>
      <c r="J356" s="332">
        <v>0</v>
      </c>
      <c r="K356" s="181">
        <v>0</v>
      </c>
      <c r="L356" s="181">
        <v>0</v>
      </c>
      <c r="M356" s="181">
        <v>0</v>
      </c>
      <c r="N356" s="181">
        <v>0</v>
      </c>
      <c r="O356" s="333">
        <v>0</v>
      </c>
      <c r="P356" s="301">
        <f t="shared" si="89"/>
        <v>0</v>
      </c>
      <c r="Q356" s="180">
        <v>0</v>
      </c>
      <c r="R356" s="181">
        <v>0</v>
      </c>
      <c r="S356" s="181">
        <v>0</v>
      </c>
      <c r="T356" s="181">
        <v>0</v>
      </c>
      <c r="U356" s="181">
        <v>0</v>
      </c>
      <c r="V356" s="333">
        <v>0</v>
      </c>
      <c r="W356" s="341">
        <v>0</v>
      </c>
      <c r="X356" s="86">
        <f t="shared" si="84"/>
        <v>0</v>
      </c>
    </row>
    <row r="357" spans="1:24" ht="24" customHeight="1">
      <c r="A357" s="453" t="s">
        <v>228</v>
      </c>
      <c r="B357" s="446" t="s">
        <v>173</v>
      </c>
      <c r="C357" s="447"/>
      <c r="D357" s="182">
        <v>0</v>
      </c>
      <c r="E357" s="183">
        <v>0</v>
      </c>
      <c r="F357" s="183">
        <v>0</v>
      </c>
      <c r="G357" s="183">
        <v>0</v>
      </c>
      <c r="H357" s="183">
        <v>0</v>
      </c>
      <c r="I357" s="183">
        <v>0</v>
      </c>
      <c r="J357" s="331"/>
      <c r="K357" s="172">
        <v>100</v>
      </c>
      <c r="L357" s="172"/>
      <c r="M357" s="172"/>
      <c r="N357" s="172"/>
      <c r="O357" s="299"/>
      <c r="P357" s="87">
        <f t="shared" si="89"/>
        <v>100</v>
      </c>
      <c r="Q357" s="171"/>
      <c r="R357" s="172"/>
      <c r="S357" s="172"/>
      <c r="T357" s="172"/>
      <c r="U357" s="172"/>
      <c r="V357" s="338"/>
      <c r="W357" s="339">
        <v>100</v>
      </c>
      <c r="X357" s="87">
        <f t="shared" si="84"/>
        <v>100</v>
      </c>
    </row>
    <row r="358" spans="1:24" ht="24" customHeight="1">
      <c r="A358" s="454"/>
      <c r="B358" s="448" t="s">
        <v>172</v>
      </c>
      <c r="C358" s="449"/>
      <c r="D358" s="173">
        <v>0</v>
      </c>
      <c r="E358" s="174">
        <v>0</v>
      </c>
      <c r="F358" s="174">
        <v>0</v>
      </c>
      <c r="G358" s="174">
        <v>0</v>
      </c>
      <c r="H358" s="174">
        <v>0</v>
      </c>
      <c r="I358" s="174">
        <v>0</v>
      </c>
      <c r="J358" s="185"/>
      <c r="K358" s="174"/>
      <c r="L358" s="174"/>
      <c r="M358" s="174"/>
      <c r="N358" s="174"/>
      <c r="O358" s="176"/>
      <c r="P358" s="84">
        <f t="shared" si="89"/>
        <v>0</v>
      </c>
      <c r="Q358" s="173"/>
      <c r="R358" s="174"/>
      <c r="S358" s="174"/>
      <c r="T358" s="174"/>
      <c r="U358" s="174"/>
      <c r="V358" s="174"/>
      <c r="W358" s="340"/>
      <c r="X358" s="84">
        <f t="shared" si="84"/>
        <v>0</v>
      </c>
    </row>
    <row r="359" spans="1:24" ht="24" customHeight="1">
      <c r="A359" s="454"/>
      <c r="B359" s="450" t="s">
        <v>198</v>
      </c>
      <c r="C359" s="451"/>
      <c r="D359" s="173">
        <v>0</v>
      </c>
      <c r="E359" s="174">
        <v>0</v>
      </c>
      <c r="F359" s="174">
        <v>0</v>
      </c>
      <c r="G359" s="174">
        <v>0</v>
      </c>
      <c r="H359" s="174">
        <v>0</v>
      </c>
      <c r="I359" s="174">
        <v>0</v>
      </c>
      <c r="J359" s="174">
        <f t="shared" ref="J359:O359" si="96">SUM(J360:J363)</f>
        <v>0</v>
      </c>
      <c r="K359" s="174">
        <f t="shared" si="96"/>
        <v>0</v>
      </c>
      <c r="L359" s="174">
        <f t="shared" si="96"/>
        <v>0</v>
      </c>
      <c r="M359" s="174">
        <f t="shared" si="96"/>
        <v>0</v>
      </c>
      <c r="N359" s="174">
        <f t="shared" si="96"/>
        <v>0</v>
      </c>
      <c r="O359" s="174">
        <f t="shared" si="96"/>
        <v>0</v>
      </c>
      <c r="P359" s="84">
        <f t="shared" si="89"/>
        <v>0</v>
      </c>
      <c r="Q359" s="173">
        <f t="shared" ref="Q359:W359" si="97">SUM(Q360:Q363)</f>
        <v>0</v>
      </c>
      <c r="R359" s="174">
        <f t="shared" si="97"/>
        <v>0</v>
      </c>
      <c r="S359" s="174">
        <f t="shared" si="97"/>
        <v>0</v>
      </c>
      <c r="T359" s="174">
        <f t="shared" si="97"/>
        <v>0</v>
      </c>
      <c r="U359" s="174">
        <f t="shared" si="97"/>
        <v>0</v>
      </c>
      <c r="V359" s="176">
        <f t="shared" si="97"/>
        <v>0</v>
      </c>
      <c r="W359" s="340">
        <f t="shared" si="97"/>
        <v>0</v>
      </c>
      <c r="X359" s="84">
        <f t="shared" si="84"/>
        <v>0</v>
      </c>
    </row>
    <row r="360" spans="1:24" ht="24" customHeight="1">
      <c r="A360" s="454"/>
      <c r="B360" s="452"/>
      <c r="C360" s="352" t="s">
        <v>176</v>
      </c>
      <c r="D360" s="173">
        <v>0</v>
      </c>
      <c r="E360" s="174">
        <v>0</v>
      </c>
      <c r="F360" s="174">
        <v>0</v>
      </c>
      <c r="G360" s="174">
        <v>0</v>
      </c>
      <c r="H360" s="174">
        <v>0</v>
      </c>
      <c r="I360" s="174">
        <v>0</v>
      </c>
      <c r="J360" s="185">
        <v>0</v>
      </c>
      <c r="K360" s="174">
        <v>0</v>
      </c>
      <c r="L360" s="174">
        <v>0</v>
      </c>
      <c r="M360" s="174">
        <v>0</v>
      </c>
      <c r="N360" s="174">
        <v>0</v>
      </c>
      <c r="O360" s="176">
        <v>0</v>
      </c>
      <c r="P360" s="84">
        <f t="shared" si="89"/>
        <v>0</v>
      </c>
      <c r="Q360" s="173">
        <v>0</v>
      </c>
      <c r="R360" s="174">
        <v>0</v>
      </c>
      <c r="S360" s="174">
        <v>0</v>
      </c>
      <c r="T360" s="174">
        <v>0</v>
      </c>
      <c r="U360" s="174">
        <v>0</v>
      </c>
      <c r="V360" s="176">
        <v>0</v>
      </c>
      <c r="W360" s="340">
        <v>0</v>
      </c>
      <c r="X360" s="84">
        <f t="shared" si="84"/>
        <v>0</v>
      </c>
    </row>
    <row r="361" spans="1:24" ht="24" customHeight="1">
      <c r="A361" s="454"/>
      <c r="B361" s="452"/>
      <c r="C361" s="352" t="s">
        <v>171</v>
      </c>
      <c r="D361" s="173">
        <v>0</v>
      </c>
      <c r="E361" s="174">
        <v>0</v>
      </c>
      <c r="F361" s="174">
        <v>0</v>
      </c>
      <c r="G361" s="174">
        <v>0</v>
      </c>
      <c r="H361" s="174">
        <v>0</v>
      </c>
      <c r="I361" s="174">
        <v>0</v>
      </c>
      <c r="J361" s="185">
        <v>0</v>
      </c>
      <c r="K361" s="174">
        <v>0</v>
      </c>
      <c r="L361" s="174">
        <v>0</v>
      </c>
      <c r="M361" s="174">
        <v>0</v>
      </c>
      <c r="N361" s="174">
        <v>0</v>
      </c>
      <c r="O361" s="176">
        <v>0</v>
      </c>
      <c r="P361" s="84">
        <f t="shared" si="89"/>
        <v>0</v>
      </c>
      <c r="Q361" s="173">
        <v>0</v>
      </c>
      <c r="R361" s="174">
        <v>0</v>
      </c>
      <c r="S361" s="174">
        <v>0</v>
      </c>
      <c r="T361" s="174">
        <v>0</v>
      </c>
      <c r="U361" s="174">
        <v>0</v>
      </c>
      <c r="V361" s="176">
        <v>0</v>
      </c>
      <c r="W361" s="175">
        <v>0</v>
      </c>
      <c r="X361" s="84">
        <f t="shared" si="84"/>
        <v>0</v>
      </c>
    </row>
    <row r="362" spans="1:24" ht="24" customHeight="1">
      <c r="A362" s="454"/>
      <c r="B362" s="452"/>
      <c r="C362" s="352" t="s">
        <v>175</v>
      </c>
      <c r="D362" s="173">
        <v>0</v>
      </c>
      <c r="E362" s="174">
        <v>0</v>
      </c>
      <c r="F362" s="174">
        <v>0</v>
      </c>
      <c r="G362" s="174">
        <v>0</v>
      </c>
      <c r="H362" s="174">
        <v>0</v>
      </c>
      <c r="I362" s="174">
        <v>0</v>
      </c>
      <c r="J362" s="185">
        <v>0</v>
      </c>
      <c r="K362" s="174">
        <v>0</v>
      </c>
      <c r="L362" s="174">
        <v>0</v>
      </c>
      <c r="M362" s="174">
        <v>0</v>
      </c>
      <c r="N362" s="174">
        <v>0</v>
      </c>
      <c r="O362" s="176">
        <v>0</v>
      </c>
      <c r="P362" s="84">
        <f t="shared" si="89"/>
        <v>0</v>
      </c>
      <c r="Q362" s="173">
        <v>0</v>
      </c>
      <c r="R362" s="174">
        <v>0</v>
      </c>
      <c r="S362" s="174">
        <v>0</v>
      </c>
      <c r="T362" s="174">
        <v>0</v>
      </c>
      <c r="U362" s="174">
        <v>0</v>
      </c>
      <c r="V362" s="176">
        <v>0</v>
      </c>
      <c r="W362" s="340">
        <v>0</v>
      </c>
      <c r="X362" s="84">
        <f t="shared" si="84"/>
        <v>0</v>
      </c>
    </row>
    <row r="363" spans="1:24" ht="24" customHeight="1">
      <c r="A363" s="454"/>
      <c r="B363" s="452"/>
      <c r="C363" s="352" t="s">
        <v>170</v>
      </c>
      <c r="D363" s="173">
        <v>0</v>
      </c>
      <c r="E363" s="174">
        <v>0</v>
      </c>
      <c r="F363" s="174">
        <v>0</v>
      </c>
      <c r="G363" s="174">
        <v>0</v>
      </c>
      <c r="H363" s="174">
        <v>0</v>
      </c>
      <c r="I363" s="174">
        <v>0</v>
      </c>
      <c r="J363" s="185">
        <v>0</v>
      </c>
      <c r="K363" s="174">
        <v>0</v>
      </c>
      <c r="L363" s="174">
        <v>0</v>
      </c>
      <c r="M363" s="174">
        <v>0</v>
      </c>
      <c r="N363" s="174">
        <v>0</v>
      </c>
      <c r="O363" s="176">
        <v>0</v>
      </c>
      <c r="P363" s="84">
        <f t="shared" si="89"/>
        <v>0</v>
      </c>
      <c r="Q363" s="173">
        <v>0</v>
      </c>
      <c r="R363" s="174">
        <v>0</v>
      </c>
      <c r="S363" s="174">
        <v>0</v>
      </c>
      <c r="T363" s="174">
        <v>0</v>
      </c>
      <c r="U363" s="174">
        <v>0</v>
      </c>
      <c r="V363" s="176">
        <v>0</v>
      </c>
      <c r="W363" s="340">
        <v>0</v>
      </c>
      <c r="X363" s="84">
        <f t="shared" si="84"/>
        <v>0</v>
      </c>
    </row>
    <row r="364" spans="1:24" ht="24" customHeight="1">
      <c r="A364" s="454"/>
      <c r="B364" s="448" t="s">
        <v>197</v>
      </c>
      <c r="C364" s="449"/>
      <c r="D364" s="173">
        <v>0</v>
      </c>
      <c r="E364" s="174">
        <v>0</v>
      </c>
      <c r="F364" s="174">
        <v>0</v>
      </c>
      <c r="G364" s="174">
        <v>0</v>
      </c>
      <c r="H364" s="174">
        <v>0</v>
      </c>
      <c r="I364" s="174">
        <v>0</v>
      </c>
      <c r="J364" s="185">
        <v>0</v>
      </c>
      <c r="K364" s="174">
        <v>0</v>
      </c>
      <c r="L364" s="174">
        <v>0</v>
      </c>
      <c r="M364" s="174">
        <v>0</v>
      </c>
      <c r="N364" s="174">
        <v>0</v>
      </c>
      <c r="O364" s="176">
        <v>0</v>
      </c>
      <c r="P364" s="84">
        <f t="shared" si="89"/>
        <v>0</v>
      </c>
      <c r="Q364" s="173">
        <v>0</v>
      </c>
      <c r="R364" s="174">
        <v>0</v>
      </c>
      <c r="S364" s="174">
        <v>0</v>
      </c>
      <c r="T364" s="174">
        <v>0</v>
      </c>
      <c r="U364" s="174">
        <v>0</v>
      </c>
      <c r="V364" s="176">
        <v>0</v>
      </c>
      <c r="W364" s="340">
        <v>0</v>
      </c>
      <c r="X364" s="84">
        <f t="shared" si="84"/>
        <v>0</v>
      </c>
    </row>
    <row r="365" spans="1:24" ht="24" customHeight="1">
      <c r="A365" s="455"/>
      <c r="B365" s="444" t="s">
        <v>174</v>
      </c>
      <c r="C365" s="445"/>
      <c r="D365" s="180">
        <v>0</v>
      </c>
      <c r="E365" s="181">
        <v>0</v>
      </c>
      <c r="F365" s="181">
        <v>0</v>
      </c>
      <c r="G365" s="181">
        <v>0</v>
      </c>
      <c r="H365" s="181">
        <v>0</v>
      </c>
      <c r="I365" s="181">
        <v>0</v>
      </c>
      <c r="J365" s="332">
        <v>0</v>
      </c>
      <c r="K365" s="181">
        <v>0</v>
      </c>
      <c r="L365" s="181">
        <v>0</v>
      </c>
      <c r="M365" s="181">
        <v>0</v>
      </c>
      <c r="N365" s="181">
        <v>0</v>
      </c>
      <c r="O365" s="333">
        <v>0</v>
      </c>
      <c r="P365" s="301">
        <f t="shared" si="89"/>
        <v>0</v>
      </c>
      <c r="Q365" s="180">
        <v>0</v>
      </c>
      <c r="R365" s="181">
        <v>0</v>
      </c>
      <c r="S365" s="181">
        <v>0</v>
      </c>
      <c r="T365" s="181">
        <v>0</v>
      </c>
      <c r="U365" s="181">
        <v>0</v>
      </c>
      <c r="V365" s="333">
        <v>0</v>
      </c>
      <c r="W365" s="341">
        <v>0</v>
      </c>
      <c r="X365" s="86">
        <f t="shared" si="84"/>
        <v>0</v>
      </c>
    </row>
    <row r="366" spans="1:24" ht="24" customHeight="1">
      <c r="A366" s="454" t="s">
        <v>227</v>
      </c>
      <c r="B366" s="457" t="s">
        <v>173</v>
      </c>
      <c r="C366" s="458"/>
      <c r="D366" s="187">
        <v>0</v>
      </c>
      <c r="E366" s="188">
        <v>0</v>
      </c>
      <c r="F366" s="188">
        <v>0</v>
      </c>
      <c r="G366" s="188">
        <v>0</v>
      </c>
      <c r="H366" s="188">
        <v>0</v>
      </c>
      <c r="I366" s="188">
        <v>0</v>
      </c>
      <c r="J366" s="331">
        <v>100</v>
      </c>
      <c r="K366" s="172"/>
      <c r="L366" s="172"/>
      <c r="M366" s="172"/>
      <c r="N366" s="172"/>
      <c r="O366" s="299">
        <v>50</v>
      </c>
      <c r="P366" s="298">
        <f t="shared" si="89"/>
        <v>150</v>
      </c>
      <c r="Q366" s="171"/>
      <c r="R366" s="172"/>
      <c r="S366" s="172"/>
      <c r="T366" s="172"/>
      <c r="U366" s="172"/>
      <c r="V366" s="338"/>
      <c r="W366" s="339">
        <v>100</v>
      </c>
      <c r="X366" s="298">
        <f t="shared" si="84"/>
        <v>100</v>
      </c>
    </row>
    <row r="367" spans="1:24" ht="24" customHeight="1">
      <c r="A367" s="454"/>
      <c r="B367" s="448" t="s">
        <v>172</v>
      </c>
      <c r="C367" s="449"/>
      <c r="D367" s="173">
        <v>0</v>
      </c>
      <c r="E367" s="174">
        <v>0</v>
      </c>
      <c r="F367" s="174">
        <v>0</v>
      </c>
      <c r="G367" s="174">
        <v>0</v>
      </c>
      <c r="H367" s="174">
        <v>0</v>
      </c>
      <c r="I367" s="174">
        <v>0</v>
      </c>
      <c r="J367" s="185"/>
      <c r="K367" s="174"/>
      <c r="L367" s="174"/>
      <c r="M367" s="174"/>
      <c r="N367" s="174"/>
      <c r="O367" s="176"/>
      <c r="P367" s="84">
        <f t="shared" si="89"/>
        <v>0</v>
      </c>
      <c r="Q367" s="173"/>
      <c r="R367" s="174"/>
      <c r="S367" s="174"/>
      <c r="T367" s="174"/>
      <c r="U367" s="174"/>
      <c r="V367" s="174"/>
      <c r="W367" s="340"/>
      <c r="X367" s="84">
        <f t="shared" si="84"/>
        <v>0</v>
      </c>
    </row>
    <row r="368" spans="1:24" ht="24" customHeight="1">
      <c r="A368" s="454"/>
      <c r="B368" s="450" t="s">
        <v>198</v>
      </c>
      <c r="C368" s="451"/>
      <c r="D368" s="173">
        <v>0</v>
      </c>
      <c r="E368" s="174">
        <v>0</v>
      </c>
      <c r="F368" s="174">
        <v>0</v>
      </c>
      <c r="G368" s="174">
        <v>0</v>
      </c>
      <c r="H368" s="174">
        <v>0</v>
      </c>
      <c r="I368" s="174">
        <v>0</v>
      </c>
      <c r="J368" s="174">
        <f t="shared" ref="J368:O368" si="98">SUM(J369:J372)</f>
        <v>0</v>
      </c>
      <c r="K368" s="174">
        <f t="shared" si="98"/>
        <v>0</v>
      </c>
      <c r="L368" s="174">
        <f t="shared" si="98"/>
        <v>0</v>
      </c>
      <c r="M368" s="174">
        <f t="shared" si="98"/>
        <v>0</v>
      </c>
      <c r="N368" s="174">
        <f t="shared" si="98"/>
        <v>0</v>
      </c>
      <c r="O368" s="174">
        <f t="shared" si="98"/>
        <v>0</v>
      </c>
      <c r="P368" s="84">
        <f t="shared" si="89"/>
        <v>0</v>
      </c>
      <c r="Q368" s="173">
        <f t="shared" ref="Q368:W368" si="99">SUM(Q369:Q372)</f>
        <v>0</v>
      </c>
      <c r="R368" s="174">
        <f t="shared" si="99"/>
        <v>0</v>
      </c>
      <c r="S368" s="174">
        <f t="shared" si="99"/>
        <v>0</v>
      </c>
      <c r="T368" s="174">
        <f t="shared" si="99"/>
        <v>0</v>
      </c>
      <c r="U368" s="174">
        <f t="shared" si="99"/>
        <v>0</v>
      </c>
      <c r="V368" s="176">
        <f t="shared" si="99"/>
        <v>0</v>
      </c>
      <c r="W368" s="340">
        <f t="shared" si="99"/>
        <v>0</v>
      </c>
      <c r="X368" s="84">
        <f t="shared" si="84"/>
        <v>0</v>
      </c>
    </row>
    <row r="369" spans="1:24" ht="24" customHeight="1">
      <c r="A369" s="454"/>
      <c r="B369" s="452"/>
      <c r="C369" s="352" t="s">
        <v>176</v>
      </c>
      <c r="D369" s="173">
        <v>0</v>
      </c>
      <c r="E369" s="174">
        <v>0</v>
      </c>
      <c r="F369" s="174">
        <v>0</v>
      </c>
      <c r="G369" s="174">
        <v>0</v>
      </c>
      <c r="H369" s="174">
        <v>0</v>
      </c>
      <c r="I369" s="174">
        <v>0</v>
      </c>
      <c r="J369" s="185">
        <v>0</v>
      </c>
      <c r="K369" s="174">
        <v>0</v>
      </c>
      <c r="L369" s="174">
        <v>0</v>
      </c>
      <c r="M369" s="174">
        <v>0</v>
      </c>
      <c r="N369" s="174">
        <v>0</v>
      </c>
      <c r="O369" s="176">
        <v>0</v>
      </c>
      <c r="P369" s="84">
        <f t="shared" si="89"/>
        <v>0</v>
      </c>
      <c r="Q369" s="173">
        <v>0</v>
      </c>
      <c r="R369" s="174">
        <v>0</v>
      </c>
      <c r="S369" s="174">
        <v>0</v>
      </c>
      <c r="T369" s="174">
        <v>0</v>
      </c>
      <c r="U369" s="174">
        <v>0</v>
      </c>
      <c r="V369" s="176">
        <v>0</v>
      </c>
      <c r="W369" s="340">
        <v>0</v>
      </c>
      <c r="X369" s="84">
        <f t="shared" si="84"/>
        <v>0</v>
      </c>
    </row>
    <row r="370" spans="1:24" ht="24" customHeight="1">
      <c r="A370" s="454"/>
      <c r="B370" s="452"/>
      <c r="C370" s="352" t="s">
        <v>171</v>
      </c>
      <c r="D370" s="173">
        <v>0</v>
      </c>
      <c r="E370" s="174">
        <v>0</v>
      </c>
      <c r="F370" s="174">
        <v>0</v>
      </c>
      <c r="G370" s="174">
        <v>0</v>
      </c>
      <c r="H370" s="174">
        <v>0</v>
      </c>
      <c r="I370" s="174">
        <v>0</v>
      </c>
      <c r="J370" s="185">
        <v>0</v>
      </c>
      <c r="K370" s="174">
        <v>0</v>
      </c>
      <c r="L370" s="174">
        <v>0</v>
      </c>
      <c r="M370" s="174">
        <v>0</v>
      </c>
      <c r="N370" s="174">
        <v>0</v>
      </c>
      <c r="O370" s="176">
        <v>0</v>
      </c>
      <c r="P370" s="84">
        <f t="shared" si="89"/>
        <v>0</v>
      </c>
      <c r="Q370" s="173">
        <v>0</v>
      </c>
      <c r="R370" s="174">
        <v>0</v>
      </c>
      <c r="S370" s="174">
        <v>0</v>
      </c>
      <c r="T370" s="174">
        <v>0</v>
      </c>
      <c r="U370" s="174">
        <v>0</v>
      </c>
      <c r="V370" s="176">
        <v>0</v>
      </c>
      <c r="W370" s="175">
        <v>0</v>
      </c>
      <c r="X370" s="84">
        <f t="shared" si="84"/>
        <v>0</v>
      </c>
    </row>
    <row r="371" spans="1:24" ht="24" customHeight="1">
      <c r="A371" s="454"/>
      <c r="B371" s="452"/>
      <c r="C371" s="352" t="s">
        <v>175</v>
      </c>
      <c r="D371" s="173">
        <v>0</v>
      </c>
      <c r="E371" s="174">
        <v>0</v>
      </c>
      <c r="F371" s="174">
        <v>0</v>
      </c>
      <c r="G371" s="174">
        <v>0</v>
      </c>
      <c r="H371" s="174">
        <v>0</v>
      </c>
      <c r="I371" s="174">
        <v>0</v>
      </c>
      <c r="J371" s="185">
        <v>0</v>
      </c>
      <c r="K371" s="174">
        <v>0</v>
      </c>
      <c r="L371" s="174">
        <v>0</v>
      </c>
      <c r="M371" s="174">
        <v>0</v>
      </c>
      <c r="N371" s="174">
        <v>0</v>
      </c>
      <c r="O371" s="176">
        <v>0</v>
      </c>
      <c r="P371" s="84">
        <f t="shared" si="89"/>
        <v>0</v>
      </c>
      <c r="Q371" s="173">
        <v>0</v>
      </c>
      <c r="R371" s="174">
        <v>0</v>
      </c>
      <c r="S371" s="174">
        <v>0</v>
      </c>
      <c r="T371" s="174">
        <v>0</v>
      </c>
      <c r="U371" s="174">
        <v>0</v>
      </c>
      <c r="V371" s="176">
        <v>0</v>
      </c>
      <c r="W371" s="340">
        <v>0</v>
      </c>
      <c r="X371" s="84">
        <f t="shared" si="84"/>
        <v>0</v>
      </c>
    </row>
    <row r="372" spans="1:24" ht="24" customHeight="1">
      <c r="A372" s="454"/>
      <c r="B372" s="452"/>
      <c r="C372" s="352" t="s">
        <v>170</v>
      </c>
      <c r="D372" s="173">
        <v>0</v>
      </c>
      <c r="E372" s="174">
        <v>0</v>
      </c>
      <c r="F372" s="174">
        <v>0</v>
      </c>
      <c r="G372" s="174">
        <v>0</v>
      </c>
      <c r="H372" s="174">
        <v>0</v>
      </c>
      <c r="I372" s="174">
        <v>0</v>
      </c>
      <c r="J372" s="185">
        <v>0</v>
      </c>
      <c r="K372" s="174">
        <v>0</v>
      </c>
      <c r="L372" s="174">
        <v>0</v>
      </c>
      <c r="M372" s="174">
        <v>0</v>
      </c>
      <c r="N372" s="174">
        <v>0</v>
      </c>
      <c r="O372" s="176">
        <v>0</v>
      </c>
      <c r="P372" s="84">
        <f t="shared" si="89"/>
        <v>0</v>
      </c>
      <c r="Q372" s="173">
        <v>0</v>
      </c>
      <c r="R372" s="174">
        <v>0</v>
      </c>
      <c r="S372" s="174">
        <v>0</v>
      </c>
      <c r="T372" s="174">
        <v>0</v>
      </c>
      <c r="U372" s="174">
        <v>0</v>
      </c>
      <c r="V372" s="176">
        <v>0</v>
      </c>
      <c r="W372" s="340">
        <v>0</v>
      </c>
      <c r="X372" s="84">
        <f t="shared" si="84"/>
        <v>0</v>
      </c>
    </row>
    <row r="373" spans="1:24" ht="24" customHeight="1">
      <c r="A373" s="454"/>
      <c r="B373" s="448" t="s">
        <v>197</v>
      </c>
      <c r="C373" s="449"/>
      <c r="D373" s="173">
        <v>0</v>
      </c>
      <c r="E373" s="174">
        <v>0</v>
      </c>
      <c r="F373" s="174">
        <v>0</v>
      </c>
      <c r="G373" s="174">
        <v>0</v>
      </c>
      <c r="H373" s="174">
        <v>0</v>
      </c>
      <c r="I373" s="174">
        <v>0</v>
      </c>
      <c r="J373" s="185">
        <v>0</v>
      </c>
      <c r="K373" s="174">
        <v>0</v>
      </c>
      <c r="L373" s="174">
        <v>0</v>
      </c>
      <c r="M373" s="174">
        <v>0</v>
      </c>
      <c r="N373" s="174">
        <v>0</v>
      </c>
      <c r="O373" s="176">
        <v>0</v>
      </c>
      <c r="P373" s="84">
        <f t="shared" si="89"/>
        <v>0</v>
      </c>
      <c r="Q373" s="173">
        <v>0</v>
      </c>
      <c r="R373" s="174">
        <v>0</v>
      </c>
      <c r="S373" s="174">
        <v>0</v>
      </c>
      <c r="T373" s="174">
        <v>0</v>
      </c>
      <c r="U373" s="174">
        <v>0</v>
      </c>
      <c r="V373" s="176">
        <v>0</v>
      </c>
      <c r="W373" s="340">
        <v>0</v>
      </c>
      <c r="X373" s="84">
        <f t="shared" si="84"/>
        <v>0</v>
      </c>
    </row>
    <row r="374" spans="1:24" ht="24" customHeight="1">
      <c r="A374" s="455"/>
      <c r="B374" s="444" t="s">
        <v>174</v>
      </c>
      <c r="C374" s="445"/>
      <c r="D374" s="177">
        <v>0</v>
      </c>
      <c r="E374" s="178">
        <v>0</v>
      </c>
      <c r="F374" s="178">
        <v>0</v>
      </c>
      <c r="G374" s="178">
        <v>0</v>
      </c>
      <c r="H374" s="178">
        <v>0</v>
      </c>
      <c r="I374" s="304">
        <v>0</v>
      </c>
      <c r="J374" s="332">
        <v>0</v>
      </c>
      <c r="K374" s="181">
        <v>0</v>
      </c>
      <c r="L374" s="181">
        <v>0</v>
      </c>
      <c r="M374" s="181">
        <v>0</v>
      </c>
      <c r="N374" s="181">
        <v>0</v>
      </c>
      <c r="O374" s="333">
        <v>0</v>
      </c>
      <c r="P374" s="300">
        <f t="shared" si="89"/>
        <v>0</v>
      </c>
      <c r="Q374" s="180">
        <v>0</v>
      </c>
      <c r="R374" s="181">
        <v>0</v>
      </c>
      <c r="S374" s="181">
        <v>0</v>
      </c>
      <c r="T374" s="181">
        <v>0</v>
      </c>
      <c r="U374" s="181">
        <v>0</v>
      </c>
      <c r="V374" s="333">
        <v>0</v>
      </c>
      <c r="W374" s="341">
        <v>50</v>
      </c>
      <c r="X374" s="85">
        <f t="shared" si="84"/>
        <v>50</v>
      </c>
    </row>
    <row r="375" spans="1:24" ht="81" customHeight="1">
      <c r="A375" s="459" t="s">
        <v>296</v>
      </c>
      <c r="B375" s="459"/>
      <c r="C375" s="459"/>
      <c r="D375" s="459"/>
      <c r="E375" s="459"/>
      <c r="F375" s="459"/>
      <c r="G375" s="459"/>
      <c r="H375" s="459"/>
      <c r="I375" s="459"/>
      <c r="J375" s="459"/>
      <c r="K375" s="459"/>
      <c r="L375" s="459"/>
      <c r="M375" s="459"/>
      <c r="N375" s="459"/>
      <c r="O375" s="459"/>
      <c r="P375" s="459"/>
      <c r="Q375" s="459"/>
      <c r="R375" s="459"/>
      <c r="S375" s="459"/>
      <c r="T375" s="459"/>
      <c r="U375" s="459"/>
      <c r="V375" s="459"/>
      <c r="W375" s="459"/>
      <c r="X375" s="459"/>
    </row>
    <row r="376" spans="1:24">
      <c r="A376" s="349"/>
      <c r="B376" s="353"/>
      <c r="C376" s="353"/>
      <c r="W376" s="39"/>
    </row>
    <row r="377" spans="1:24">
      <c r="A377" s="350"/>
    </row>
    <row r="378" spans="1:24">
      <c r="A378" s="350"/>
    </row>
    <row r="379" spans="1:24">
      <c r="A379" s="350"/>
      <c r="B379" s="354"/>
      <c r="C379" s="354"/>
      <c r="D379" s="40" t="s">
        <v>177</v>
      </c>
      <c r="E379" s="40" t="s">
        <v>166</v>
      </c>
      <c r="F379" s="40" t="s">
        <v>167</v>
      </c>
      <c r="G379" s="40" t="s">
        <v>168</v>
      </c>
      <c r="H379" s="40" t="s">
        <v>155</v>
      </c>
      <c r="I379" s="40" t="s">
        <v>156</v>
      </c>
      <c r="J379" s="40" t="s">
        <v>157</v>
      </c>
      <c r="K379" s="40" t="s">
        <v>158</v>
      </c>
      <c r="L379" s="40" t="s">
        <v>159</v>
      </c>
      <c r="M379" s="40" t="s">
        <v>160</v>
      </c>
      <c r="N379" s="40" t="s">
        <v>161</v>
      </c>
      <c r="O379" s="40" t="s">
        <v>178</v>
      </c>
      <c r="P379" s="40" t="s">
        <v>164</v>
      </c>
      <c r="Q379" s="40" t="s">
        <v>165</v>
      </c>
      <c r="R379" s="40" t="s">
        <v>166</v>
      </c>
      <c r="S379" s="40" t="s">
        <v>167</v>
      </c>
      <c r="T379" s="40" t="s">
        <v>168</v>
      </c>
      <c r="U379" s="40" t="s">
        <v>155</v>
      </c>
      <c r="V379" s="40" t="s">
        <v>156</v>
      </c>
      <c r="W379" s="41" t="s">
        <v>169</v>
      </c>
      <c r="X379" s="40" t="s">
        <v>164</v>
      </c>
    </row>
    <row r="380" spans="1:24">
      <c r="B380" s="442" t="s">
        <v>173</v>
      </c>
      <c r="C380" s="442"/>
      <c r="D380" s="89">
        <f t="shared" ref="D380:M382" si="100">SUMIF($B$5:$B$374,$B380,D$5:D$374)</f>
        <v>1000</v>
      </c>
      <c r="E380" s="89">
        <f t="shared" si="100"/>
        <v>1300</v>
      </c>
      <c r="F380" s="89">
        <f t="shared" si="100"/>
        <v>1030</v>
      </c>
      <c r="G380" s="89">
        <f t="shared" si="100"/>
        <v>1065</v>
      </c>
      <c r="H380" s="89">
        <f t="shared" si="100"/>
        <v>400</v>
      </c>
      <c r="I380" s="89">
        <f t="shared" si="100"/>
        <v>1070</v>
      </c>
      <c r="J380" s="89">
        <f t="shared" si="100"/>
        <v>1050</v>
      </c>
      <c r="K380" s="89">
        <f t="shared" si="100"/>
        <v>550</v>
      </c>
      <c r="L380" s="89">
        <f t="shared" si="100"/>
        <v>640</v>
      </c>
      <c r="M380" s="89">
        <f t="shared" si="100"/>
        <v>300</v>
      </c>
      <c r="N380" s="89">
        <f t="shared" ref="N380:X382" si="101">SUMIF($B$5:$B$374,$B380,N$5:N$374)</f>
        <v>550</v>
      </c>
      <c r="O380" s="89">
        <f t="shared" si="101"/>
        <v>750</v>
      </c>
      <c r="P380" s="89">
        <f t="shared" si="101"/>
        <v>9705</v>
      </c>
      <c r="Q380" s="89">
        <f t="shared" si="101"/>
        <v>950</v>
      </c>
      <c r="R380" s="89">
        <f t="shared" si="101"/>
        <v>950</v>
      </c>
      <c r="S380" s="89">
        <f t="shared" si="101"/>
        <v>1280</v>
      </c>
      <c r="T380" s="89">
        <f t="shared" si="101"/>
        <v>1350</v>
      </c>
      <c r="U380" s="89">
        <f t="shared" si="101"/>
        <v>797</v>
      </c>
      <c r="V380" s="89">
        <f t="shared" si="101"/>
        <v>960</v>
      </c>
      <c r="W380" s="89">
        <f t="shared" si="101"/>
        <v>2950</v>
      </c>
      <c r="X380" s="89">
        <f t="shared" si="101"/>
        <v>9237</v>
      </c>
    </row>
    <row r="381" spans="1:24">
      <c r="B381" s="442" t="s">
        <v>172</v>
      </c>
      <c r="C381" s="442"/>
      <c r="D381" s="89">
        <f t="shared" si="100"/>
        <v>1370</v>
      </c>
      <c r="E381" s="89">
        <f t="shared" si="100"/>
        <v>1600</v>
      </c>
      <c r="F381" s="89">
        <f t="shared" si="100"/>
        <v>1570</v>
      </c>
      <c r="G381" s="89">
        <f t="shared" si="100"/>
        <v>1570</v>
      </c>
      <c r="H381" s="89">
        <f t="shared" si="100"/>
        <v>1630</v>
      </c>
      <c r="I381" s="89">
        <f t="shared" si="100"/>
        <v>1531</v>
      </c>
      <c r="J381" s="89">
        <f t="shared" si="100"/>
        <v>1726.5</v>
      </c>
      <c r="K381" s="89">
        <f t="shared" si="100"/>
        <v>1770</v>
      </c>
      <c r="L381" s="89">
        <f t="shared" si="100"/>
        <v>1120</v>
      </c>
      <c r="M381" s="89">
        <f t="shared" si="100"/>
        <v>420</v>
      </c>
      <c r="N381" s="89">
        <f t="shared" si="101"/>
        <v>924</v>
      </c>
      <c r="O381" s="89">
        <f t="shared" si="101"/>
        <v>1890</v>
      </c>
      <c r="P381" s="89">
        <f t="shared" si="101"/>
        <v>17121.5</v>
      </c>
      <c r="Q381" s="89">
        <f t="shared" si="101"/>
        <v>1720</v>
      </c>
      <c r="R381" s="89">
        <f t="shared" si="101"/>
        <v>1970</v>
      </c>
      <c r="S381" s="89">
        <f t="shared" si="101"/>
        <v>1900</v>
      </c>
      <c r="T381" s="89">
        <f t="shared" si="101"/>
        <v>1670</v>
      </c>
      <c r="U381" s="89">
        <f t="shared" si="101"/>
        <v>1680</v>
      </c>
      <c r="V381" s="89">
        <f t="shared" si="101"/>
        <v>1400</v>
      </c>
      <c r="W381" s="89">
        <f t="shared" si="101"/>
        <v>7150</v>
      </c>
      <c r="X381" s="89">
        <f t="shared" si="101"/>
        <v>17490</v>
      </c>
    </row>
    <row r="382" spans="1:24">
      <c r="B382" s="442" t="s">
        <v>198</v>
      </c>
      <c r="C382" s="442"/>
      <c r="D382" s="89">
        <f t="shared" si="100"/>
        <v>250</v>
      </c>
      <c r="E382" s="89">
        <f t="shared" si="100"/>
        <v>150</v>
      </c>
      <c r="F382" s="89">
        <f t="shared" si="100"/>
        <v>750</v>
      </c>
      <c r="G382" s="89">
        <f t="shared" si="100"/>
        <v>506</v>
      </c>
      <c r="H382" s="89">
        <f t="shared" si="100"/>
        <v>330</v>
      </c>
      <c r="I382" s="89">
        <f t="shared" si="100"/>
        <v>400</v>
      </c>
      <c r="J382" s="89">
        <f t="shared" si="100"/>
        <v>620</v>
      </c>
      <c r="K382" s="89">
        <f t="shared" si="100"/>
        <v>450</v>
      </c>
      <c r="L382" s="89">
        <f t="shared" si="100"/>
        <v>50</v>
      </c>
      <c r="M382" s="89">
        <f t="shared" si="100"/>
        <v>0</v>
      </c>
      <c r="N382" s="89">
        <f t="shared" si="101"/>
        <v>0</v>
      </c>
      <c r="O382" s="89">
        <f t="shared" si="101"/>
        <v>0</v>
      </c>
      <c r="P382" s="89">
        <f t="shared" si="101"/>
        <v>3506</v>
      </c>
      <c r="Q382" s="89">
        <f t="shared" si="101"/>
        <v>200</v>
      </c>
      <c r="R382" s="89">
        <f t="shared" si="101"/>
        <v>292</v>
      </c>
      <c r="S382" s="89">
        <f t="shared" si="101"/>
        <v>472</v>
      </c>
      <c r="T382" s="89">
        <f t="shared" si="101"/>
        <v>400</v>
      </c>
      <c r="U382" s="89">
        <f t="shared" si="101"/>
        <v>200</v>
      </c>
      <c r="V382" s="89">
        <f t="shared" si="101"/>
        <v>250</v>
      </c>
      <c r="W382" s="89">
        <f t="shared" si="101"/>
        <v>500</v>
      </c>
      <c r="X382" s="89">
        <f t="shared" si="101"/>
        <v>2314</v>
      </c>
    </row>
    <row r="383" spans="1:24">
      <c r="B383" s="443"/>
      <c r="C383" s="355" t="s">
        <v>176</v>
      </c>
      <c r="D383" s="89">
        <f t="shared" ref="D383:M386" si="102">SUMIF($C$5:$C$374,$C383,D$5:D$374)</f>
        <v>0</v>
      </c>
      <c r="E383" s="89">
        <f t="shared" si="102"/>
        <v>0</v>
      </c>
      <c r="F383" s="89">
        <f t="shared" si="102"/>
        <v>0</v>
      </c>
      <c r="G383" s="89">
        <f t="shared" si="102"/>
        <v>0</v>
      </c>
      <c r="H383" s="89">
        <f t="shared" si="102"/>
        <v>0</v>
      </c>
      <c r="I383" s="89">
        <f t="shared" si="102"/>
        <v>70</v>
      </c>
      <c r="J383" s="89">
        <f t="shared" si="102"/>
        <v>0</v>
      </c>
      <c r="K383" s="89">
        <f t="shared" si="102"/>
        <v>0</v>
      </c>
      <c r="L383" s="89">
        <f t="shared" si="102"/>
        <v>50</v>
      </c>
      <c r="M383" s="89">
        <f t="shared" si="102"/>
        <v>0</v>
      </c>
      <c r="N383" s="89">
        <f t="shared" ref="N383:X386" si="103">SUMIF($C$5:$C$374,$C383,N$5:N$374)</f>
        <v>0</v>
      </c>
      <c r="O383" s="89">
        <f t="shared" si="103"/>
        <v>0</v>
      </c>
      <c r="P383" s="89">
        <f t="shared" si="103"/>
        <v>120</v>
      </c>
      <c r="Q383" s="89">
        <f t="shared" si="103"/>
        <v>0</v>
      </c>
      <c r="R383" s="89">
        <f t="shared" si="103"/>
        <v>0</v>
      </c>
      <c r="S383" s="89">
        <f t="shared" si="103"/>
        <v>0</v>
      </c>
      <c r="T383" s="89">
        <f t="shared" si="103"/>
        <v>0</v>
      </c>
      <c r="U383" s="89">
        <f t="shared" si="103"/>
        <v>0</v>
      </c>
      <c r="V383" s="89">
        <f t="shared" si="103"/>
        <v>70</v>
      </c>
      <c r="W383" s="89">
        <f t="shared" si="103"/>
        <v>50</v>
      </c>
      <c r="X383" s="89">
        <f t="shared" si="103"/>
        <v>120</v>
      </c>
    </row>
    <row r="384" spans="1:24">
      <c r="B384" s="443"/>
      <c r="C384" s="355" t="s">
        <v>171</v>
      </c>
      <c r="D384" s="89">
        <f t="shared" si="102"/>
        <v>250</v>
      </c>
      <c r="E384" s="89">
        <f t="shared" si="102"/>
        <v>150</v>
      </c>
      <c r="F384" s="89">
        <f t="shared" si="102"/>
        <v>750</v>
      </c>
      <c r="G384" s="89">
        <f t="shared" si="102"/>
        <v>506</v>
      </c>
      <c r="H384" s="89">
        <f t="shared" si="102"/>
        <v>330</v>
      </c>
      <c r="I384" s="89">
        <f t="shared" si="102"/>
        <v>330</v>
      </c>
      <c r="J384" s="89">
        <f t="shared" si="102"/>
        <v>470</v>
      </c>
      <c r="K384" s="89">
        <f t="shared" si="102"/>
        <v>450</v>
      </c>
      <c r="L384" s="89">
        <f t="shared" si="102"/>
        <v>0</v>
      </c>
      <c r="M384" s="89">
        <f t="shared" si="102"/>
        <v>0</v>
      </c>
      <c r="N384" s="89">
        <f t="shared" si="103"/>
        <v>0</v>
      </c>
      <c r="O384" s="89">
        <f t="shared" si="103"/>
        <v>0</v>
      </c>
      <c r="P384" s="89">
        <f t="shared" si="103"/>
        <v>3236</v>
      </c>
      <c r="Q384" s="89">
        <f t="shared" si="103"/>
        <v>200</v>
      </c>
      <c r="R384" s="89">
        <f t="shared" si="103"/>
        <v>292</v>
      </c>
      <c r="S384" s="89">
        <f t="shared" si="103"/>
        <v>472</v>
      </c>
      <c r="T384" s="89">
        <f t="shared" si="103"/>
        <v>250</v>
      </c>
      <c r="U384" s="89">
        <f t="shared" si="103"/>
        <v>200</v>
      </c>
      <c r="V384" s="89">
        <f t="shared" si="103"/>
        <v>180</v>
      </c>
      <c r="W384" s="89">
        <f t="shared" si="103"/>
        <v>450</v>
      </c>
      <c r="X384" s="89">
        <f t="shared" si="103"/>
        <v>2044</v>
      </c>
    </row>
    <row r="385" spans="2:24">
      <c r="B385" s="443"/>
      <c r="C385" s="355" t="s">
        <v>175</v>
      </c>
      <c r="D385" s="89">
        <f t="shared" si="102"/>
        <v>0</v>
      </c>
      <c r="E385" s="89">
        <f t="shared" si="102"/>
        <v>0</v>
      </c>
      <c r="F385" s="89">
        <f t="shared" si="102"/>
        <v>0</v>
      </c>
      <c r="G385" s="89">
        <f t="shared" si="102"/>
        <v>0</v>
      </c>
      <c r="H385" s="89">
        <f t="shared" si="102"/>
        <v>0</v>
      </c>
      <c r="I385" s="89">
        <f t="shared" si="102"/>
        <v>0</v>
      </c>
      <c r="J385" s="89">
        <f t="shared" si="102"/>
        <v>0</v>
      </c>
      <c r="K385" s="89">
        <f t="shared" si="102"/>
        <v>0</v>
      </c>
      <c r="L385" s="89">
        <f t="shared" si="102"/>
        <v>0</v>
      </c>
      <c r="M385" s="89">
        <f t="shared" si="102"/>
        <v>0</v>
      </c>
      <c r="N385" s="89">
        <f t="shared" si="103"/>
        <v>0</v>
      </c>
      <c r="O385" s="89">
        <f t="shared" si="103"/>
        <v>0</v>
      </c>
      <c r="P385" s="89">
        <f t="shared" si="103"/>
        <v>0</v>
      </c>
      <c r="Q385" s="89">
        <f t="shared" si="103"/>
        <v>0</v>
      </c>
      <c r="R385" s="89">
        <f t="shared" si="103"/>
        <v>0</v>
      </c>
      <c r="S385" s="89">
        <f t="shared" si="103"/>
        <v>0</v>
      </c>
      <c r="T385" s="89">
        <f t="shared" si="103"/>
        <v>0</v>
      </c>
      <c r="U385" s="89">
        <f t="shared" si="103"/>
        <v>0</v>
      </c>
      <c r="V385" s="89">
        <f t="shared" si="103"/>
        <v>0</v>
      </c>
      <c r="W385" s="89">
        <f t="shared" si="103"/>
        <v>0</v>
      </c>
      <c r="X385" s="89">
        <f t="shared" si="103"/>
        <v>0</v>
      </c>
    </row>
    <row r="386" spans="2:24">
      <c r="B386" s="443"/>
      <c r="C386" s="355" t="s">
        <v>170</v>
      </c>
      <c r="D386" s="89">
        <f t="shared" si="102"/>
        <v>0</v>
      </c>
      <c r="E386" s="89">
        <f t="shared" si="102"/>
        <v>0</v>
      </c>
      <c r="F386" s="89">
        <f t="shared" si="102"/>
        <v>0</v>
      </c>
      <c r="G386" s="89">
        <f t="shared" si="102"/>
        <v>0</v>
      </c>
      <c r="H386" s="89">
        <f t="shared" si="102"/>
        <v>0</v>
      </c>
      <c r="I386" s="89">
        <f t="shared" si="102"/>
        <v>0</v>
      </c>
      <c r="J386" s="89">
        <f t="shared" si="102"/>
        <v>150</v>
      </c>
      <c r="K386" s="89">
        <f t="shared" si="102"/>
        <v>0</v>
      </c>
      <c r="L386" s="89">
        <f t="shared" si="102"/>
        <v>0</v>
      </c>
      <c r="M386" s="89">
        <f t="shared" si="102"/>
        <v>0</v>
      </c>
      <c r="N386" s="89">
        <f t="shared" si="103"/>
        <v>0</v>
      </c>
      <c r="O386" s="89">
        <f t="shared" si="103"/>
        <v>0</v>
      </c>
      <c r="P386" s="89">
        <f t="shared" si="103"/>
        <v>150</v>
      </c>
      <c r="Q386" s="89">
        <f t="shared" si="103"/>
        <v>0</v>
      </c>
      <c r="R386" s="89">
        <f t="shared" si="103"/>
        <v>0</v>
      </c>
      <c r="S386" s="89">
        <f t="shared" si="103"/>
        <v>0</v>
      </c>
      <c r="T386" s="89">
        <f t="shared" si="103"/>
        <v>150</v>
      </c>
      <c r="U386" s="89">
        <f t="shared" si="103"/>
        <v>0</v>
      </c>
      <c r="V386" s="89">
        <f t="shared" si="103"/>
        <v>0</v>
      </c>
      <c r="W386" s="89">
        <f t="shared" si="103"/>
        <v>0</v>
      </c>
      <c r="X386" s="89">
        <f t="shared" si="103"/>
        <v>150</v>
      </c>
    </row>
    <row r="387" spans="2:24">
      <c r="B387" s="442" t="s">
        <v>252</v>
      </c>
      <c r="C387" s="442"/>
      <c r="D387" s="89">
        <f t="shared" ref="D387:M388" si="104">SUMIF($B$5:$B$374,$B387,D$5:D$374)</f>
        <v>0</v>
      </c>
      <c r="E387" s="89">
        <f t="shared" si="104"/>
        <v>0</v>
      </c>
      <c r="F387" s="89">
        <f t="shared" si="104"/>
        <v>781</v>
      </c>
      <c r="G387" s="89">
        <f t="shared" si="104"/>
        <v>0</v>
      </c>
      <c r="H387" s="89">
        <f t="shared" si="104"/>
        <v>0</v>
      </c>
      <c r="I387" s="89">
        <f t="shared" si="104"/>
        <v>105</v>
      </c>
      <c r="J387" s="89">
        <f t="shared" si="104"/>
        <v>0</v>
      </c>
      <c r="K387" s="89">
        <f t="shared" si="104"/>
        <v>0</v>
      </c>
      <c r="L387" s="89">
        <f t="shared" si="104"/>
        <v>0</v>
      </c>
      <c r="M387" s="89">
        <f t="shared" si="104"/>
        <v>0</v>
      </c>
      <c r="N387" s="89">
        <f t="shared" ref="N387:X388" si="105">SUMIF($B$5:$B$374,$B387,N$5:N$374)</f>
        <v>0</v>
      </c>
      <c r="O387" s="89">
        <f t="shared" si="105"/>
        <v>0</v>
      </c>
      <c r="P387" s="89">
        <f t="shared" si="105"/>
        <v>781</v>
      </c>
      <c r="Q387" s="89">
        <f t="shared" si="105"/>
        <v>0</v>
      </c>
      <c r="R387" s="89">
        <f t="shared" si="105"/>
        <v>0</v>
      </c>
      <c r="S387" s="89">
        <f t="shared" si="105"/>
        <v>0</v>
      </c>
      <c r="T387" s="89">
        <f t="shared" si="105"/>
        <v>0</v>
      </c>
      <c r="U387" s="90">
        <f t="shared" si="105"/>
        <v>0</v>
      </c>
      <c r="V387" s="89">
        <f t="shared" si="105"/>
        <v>0</v>
      </c>
      <c r="W387" s="89">
        <f t="shared" si="105"/>
        <v>0</v>
      </c>
      <c r="X387" s="89">
        <f t="shared" si="105"/>
        <v>0</v>
      </c>
    </row>
    <row r="388" spans="2:24">
      <c r="B388" s="442" t="s">
        <v>174</v>
      </c>
      <c r="C388" s="442"/>
      <c r="D388" s="89">
        <f t="shared" si="104"/>
        <v>0</v>
      </c>
      <c r="E388" s="89">
        <f t="shared" si="104"/>
        <v>0</v>
      </c>
      <c r="F388" s="89">
        <f t="shared" si="104"/>
        <v>0</v>
      </c>
      <c r="G388" s="89">
        <f t="shared" si="104"/>
        <v>0</v>
      </c>
      <c r="H388" s="89">
        <f t="shared" si="104"/>
        <v>0</v>
      </c>
      <c r="I388" s="89">
        <f t="shared" si="104"/>
        <v>0</v>
      </c>
      <c r="J388" s="89">
        <f t="shared" si="104"/>
        <v>0</v>
      </c>
      <c r="K388" s="89">
        <f t="shared" si="104"/>
        <v>0</v>
      </c>
      <c r="L388" s="89">
        <f t="shared" si="104"/>
        <v>0</v>
      </c>
      <c r="M388" s="89">
        <f t="shared" si="104"/>
        <v>0</v>
      </c>
      <c r="N388" s="89">
        <f t="shared" si="105"/>
        <v>0</v>
      </c>
      <c r="O388" s="89">
        <f t="shared" si="105"/>
        <v>0</v>
      </c>
      <c r="P388" s="89">
        <f t="shared" si="105"/>
        <v>0</v>
      </c>
      <c r="Q388" s="89">
        <f t="shared" si="105"/>
        <v>0</v>
      </c>
      <c r="R388" s="89">
        <f t="shared" si="105"/>
        <v>0</v>
      </c>
      <c r="S388" s="89">
        <f t="shared" si="105"/>
        <v>0</v>
      </c>
      <c r="T388" s="89">
        <f t="shared" si="105"/>
        <v>0</v>
      </c>
      <c r="U388" s="89">
        <f t="shared" si="105"/>
        <v>0</v>
      </c>
      <c r="V388" s="89">
        <f t="shared" si="105"/>
        <v>0</v>
      </c>
      <c r="W388" s="89">
        <f t="shared" si="105"/>
        <v>4970</v>
      </c>
      <c r="X388" s="89">
        <f t="shared" si="105"/>
        <v>4970</v>
      </c>
    </row>
    <row r="392" spans="2:24">
      <c r="X392" s="105"/>
    </row>
    <row r="393" spans="2:24">
      <c r="X393" s="105"/>
    </row>
    <row r="394" spans="2:24">
      <c r="X394" s="105"/>
    </row>
    <row r="395" spans="2:24">
      <c r="P395" s="105"/>
      <c r="X395" s="105"/>
    </row>
    <row r="396" spans="2:24">
      <c r="P396" s="105"/>
      <c r="X396" s="105"/>
    </row>
    <row r="397" spans="2:24">
      <c r="P397" s="105"/>
      <c r="X397" s="105"/>
    </row>
    <row r="398" spans="2:24">
      <c r="P398" s="105"/>
      <c r="X398" s="105"/>
    </row>
    <row r="399" spans="2:24">
      <c r="P399" s="105"/>
      <c r="X399" s="105"/>
    </row>
    <row r="400" spans="2:24">
      <c r="P400" s="105"/>
      <c r="X400" s="105"/>
    </row>
    <row r="401" spans="16:24">
      <c r="P401" s="105"/>
      <c r="X401" s="105"/>
    </row>
    <row r="402" spans="16:24">
      <c r="P402" s="105"/>
      <c r="X402" s="105"/>
    </row>
    <row r="403" spans="16:24">
      <c r="P403" s="105"/>
      <c r="X403" s="105"/>
    </row>
    <row r="404" spans="16:24">
      <c r="P404" s="105"/>
    </row>
    <row r="405" spans="16:24">
      <c r="P405" s="105"/>
    </row>
    <row r="406" spans="16:24">
      <c r="P406" s="105"/>
    </row>
    <row r="407" spans="16:24">
      <c r="P407" s="105"/>
    </row>
    <row r="408" spans="16:24">
      <c r="P408" s="105">
        <f t="shared" ref="P408" si="106">SUM(D390:O390)</f>
        <v>0</v>
      </c>
    </row>
  </sheetData>
  <dataConsolidate/>
  <mergeCells count="300">
    <mergeCell ref="A375:X375"/>
    <mergeCell ref="W2:X2"/>
    <mergeCell ref="A3:A4"/>
    <mergeCell ref="D3:P3"/>
    <mergeCell ref="Q3:X3"/>
    <mergeCell ref="A167:A175"/>
    <mergeCell ref="A186:A194"/>
    <mergeCell ref="A113:A121"/>
    <mergeCell ref="A149:A157"/>
    <mergeCell ref="A95:A103"/>
    <mergeCell ref="A77:A85"/>
    <mergeCell ref="A50:A58"/>
    <mergeCell ref="B50:C50"/>
    <mergeCell ref="B51:C51"/>
    <mergeCell ref="B52:C52"/>
    <mergeCell ref="B53:B56"/>
    <mergeCell ref="B57:C57"/>
    <mergeCell ref="B58:C58"/>
    <mergeCell ref="A41:A49"/>
    <mergeCell ref="B41:C41"/>
    <mergeCell ref="B42:C42"/>
    <mergeCell ref="B43:C43"/>
    <mergeCell ref="B44:B47"/>
    <mergeCell ref="B48:C48"/>
    <mergeCell ref="A294:A302"/>
    <mergeCell ref="B294:C294"/>
    <mergeCell ref="B295:C295"/>
    <mergeCell ref="B296:C296"/>
    <mergeCell ref="B297:B300"/>
    <mergeCell ref="B301:C301"/>
    <mergeCell ref="B302:C302"/>
    <mergeCell ref="B320:C320"/>
    <mergeCell ref="A321:A329"/>
    <mergeCell ref="B319:C319"/>
    <mergeCell ref="A312:A320"/>
    <mergeCell ref="A330:A338"/>
    <mergeCell ref="B330:C330"/>
    <mergeCell ref="B331:C331"/>
    <mergeCell ref="B332:C332"/>
    <mergeCell ref="B333:B336"/>
    <mergeCell ref="B337:C337"/>
    <mergeCell ref="B338:C338"/>
    <mergeCell ref="A303:A311"/>
    <mergeCell ref="B303:C303"/>
    <mergeCell ref="B304:C304"/>
    <mergeCell ref="B305:C305"/>
    <mergeCell ref="B306:B309"/>
    <mergeCell ref="B310:C310"/>
    <mergeCell ref="B311:C311"/>
    <mergeCell ref="B321:C321"/>
    <mergeCell ref="B322:C322"/>
    <mergeCell ref="B323:C323"/>
    <mergeCell ref="B324:B327"/>
    <mergeCell ref="B328:C328"/>
    <mergeCell ref="B329:C329"/>
    <mergeCell ref="B312:C312"/>
    <mergeCell ref="B313:C313"/>
    <mergeCell ref="B314:C314"/>
    <mergeCell ref="B315:B318"/>
    <mergeCell ref="B373:C373"/>
    <mergeCell ref="B374:C374"/>
    <mergeCell ref="B366:C366"/>
    <mergeCell ref="B367:C367"/>
    <mergeCell ref="B368:C368"/>
    <mergeCell ref="B369:B372"/>
    <mergeCell ref="A366:A374"/>
    <mergeCell ref="A339:A347"/>
    <mergeCell ref="B339:C339"/>
    <mergeCell ref="B340:C340"/>
    <mergeCell ref="B341:C341"/>
    <mergeCell ref="B342:B345"/>
    <mergeCell ref="B346:C346"/>
    <mergeCell ref="B347:C347"/>
    <mergeCell ref="A348:A356"/>
    <mergeCell ref="B348:C348"/>
    <mergeCell ref="B349:C349"/>
    <mergeCell ref="B350:C350"/>
    <mergeCell ref="B351:B354"/>
    <mergeCell ref="B355:C355"/>
    <mergeCell ref="B356:C356"/>
    <mergeCell ref="A357:A365"/>
    <mergeCell ref="B357:C357"/>
    <mergeCell ref="B358:C358"/>
    <mergeCell ref="A267:A275"/>
    <mergeCell ref="B267:C267"/>
    <mergeCell ref="B268:C268"/>
    <mergeCell ref="B269:C269"/>
    <mergeCell ref="B270:B273"/>
    <mergeCell ref="B274:C274"/>
    <mergeCell ref="B275:C275"/>
    <mergeCell ref="A258:A266"/>
    <mergeCell ref="B258:C258"/>
    <mergeCell ref="B259:C259"/>
    <mergeCell ref="B260:C260"/>
    <mergeCell ref="B261:B264"/>
    <mergeCell ref="B265:C265"/>
    <mergeCell ref="B266:C266"/>
    <mergeCell ref="B284:C284"/>
    <mergeCell ref="A285:A293"/>
    <mergeCell ref="B285:C285"/>
    <mergeCell ref="B286:C286"/>
    <mergeCell ref="B287:C287"/>
    <mergeCell ref="B288:B291"/>
    <mergeCell ref="B292:C292"/>
    <mergeCell ref="B293:C293"/>
    <mergeCell ref="B276:C276"/>
    <mergeCell ref="B277:C277"/>
    <mergeCell ref="B278:C278"/>
    <mergeCell ref="B279:B282"/>
    <mergeCell ref="B283:C283"/>
    <mergeCell ref="A276:A284"/>
    <mergeCell ref="B214:C214"/>
    <mergeCell ref="B215:C215"/>
    <mergeCell ref="B216:B219"/>
    <mergeCell ref="B220:C220"/>
    <mergeCell ref="B221:C221"/>
    <mergeCell ref="A240:A248"/>
    <mergeCell ref="B240:C240"/>
    <mergeCell ref="B241:C241"/>
    <mergeCell ref="B242:C242"/>
    <mergeCell ref="B243:B246"/>
    <mergeCell ref="B247:C247"/>
    <mergeCell ref="B248:C248"/>
    <mergeCell ref="B229:C229"/>
    <mergeCell ref="A222:A230"/>
    <mergeCell ref="B78:C78"/>
    <mergeCell ref="B79:C79"/>
    <mergeCell ref="B80:B83"/>
    <mergeCell ref="B84:C84"/>
    <mergeCell ref="B49:C49"/>
    <mergeCell ref="B67:C67"/>
    <mergeCell ref="A68:A76"/>
    <mergeCell ref="B68:C68"/>
    <mergeCell ref="B69:C69"/>
    <mergeCell ref="B70:C70"/>
    <mergeCell ref="B71:B74"/>
    <mergeCell ref="B75:C75"/>
    <mergeCell ref="B76:C76"/>
    <mergeCell ref="B59:C59"/>
    <mergeCell ref="B60:C60"/>
    <mergeCell ref="B61:C61"/>
    <mergeCell ref="B62:B65"/>
    <mergeCell ref="B66:C66"/>
    <mergeCell ref="A59:A67"/>
    <mergeCell ref="B77:C77"/>
    <mergeCell ref="B95:C95"/>
    <mergeCell ref="B96:C96"/>
    <mergeCell ref="B97:C97"/>
    <mergeCell ref="B98:B101"/>
    <mergeCell ref="B102:C102"/>
    <mergeCell ref="B85:C85"/>
    <mergeCell ref="A86:A94"/>
    <mergeCell ref="B86:C86"/>
    <mergeCell ref="B87:C87"/>
    <mergeCell ref="B88:C88"/>
    <mergeCell ref="B89:B92"/>
    <mergeCell ref="B93:C93"/>
    <mergeCell ref="B94:C94"/>
    <mergeCell ref="B103:C103"/>
    <mergeCell ref="A104:A112"/>
    <mergeCell ref="B104:C104"/>
    <mergeCell ref="B105:C105"/>
    <mergeCell ref="B106:C106"/>
    <mergeCell ref="B107:B110"/>
    <mergeCell ref="B111:C111"/>
    <mergeCell ref="B112:C112"/>
    <mergeCell ref="A140:A148"/>
    <mergeCell ref="B140:C140"/>
    <mergeCell ref="B141:C141"/>
    <mergeCell ref="B142:C142"/>
    <mergeCell ref="B143:B146"/>
    <mergeCell ref="B147:C147"/>
    <mergeCell ref="B148:C148"/>
    <mergeCell ref="B113:C113"/>
    <mergeCell ref="B114:C114"/>
    <mergeCell ref="B115:C115"/>
    <mergeCell ref="B116:B119"/>
    <mergeCell ref="B120:C120"/>
    <mergeCell ref="A122:A130"/>
    <mergeCell ref="B122:C122"/>
    <mergeCell ref="B123:C123"/>
    <mergeCell ref="B124:C124"/>
    <mergeCell ref="A23:A31"/>
    <mergeCell ref="B23:C23"/>
    <mergeCell ref="B24:C24"/>
    <mergeCell ref="B25:C25"/>
    <mergeCell ref="B26:B29"/>
    <mergeCell ref="B30:C30"/>
    <mergeCell ref="B31:C31"/>
    <mergeCell ref="A32:A40"/>
    <mergeCell ref="A5:A13"/>
    <mergeCell ref="B5:C5"/>
    <mergeCell ref="B6:C6"/>
    <mergeCell ref="B7:C7"/>
    <mergeCell ref="B8:B11"/>
    <mergeCell ref="B12:C12"/>
    <mergeCell ref="B13:C13"/>
    <mergeCell ref="A14:A22"/>
    <mergeCell ref="B14:C14"/>
    <mergeCell ref="B15:C15"/>
    <mergeCell ref="B16:C16"/>
    <mergeCell ref="B17:B20"/>
    <mergeCell ref="B21:C21"/>
    <mergeCell ref="B22:C22"/>
    <mergeCell ref="B359:C359"/>
    <mergeCell ref="B360:B363"/>
    <mergeCell ref="B364:C364"/>
    <mergeCell ref="B365:C365"/>
    <mergeCell ref="B178:C178"/>
    <mergeCell ref="B179:B182"/>
    <mergeCell ref="B183:C183"/>
    <mergeCell ref="B185:C185"/>
    <mergeCell ref="B194:C194"/>
    <mergeCell ref="B252:B255"/>
    <mergeCell ref="B204:C204"/>
    <mergeCell ref="B205:C205"/>
    <mergeCell ref="B206:C206"/>
    <mergeCell ref="B207:B210"/>
    <mergeCell ref="B211:C211"/>
    <mergeCell ref="B212:C212"/>
    <mergeCell ref="B230:C230"/>
    <mergeCell ref="B231:C231"/>
    <mergeCell ref="B232:C232"/>
    <mergeCell ref="B233:C233"/>
    <mergeCell ref="B234:B237"/>
    <mergeCell ref="B238:C238"/>
    <mergeCell ref="B239:C239"/>
    <mergeCell ref="B222:C222"/>
    <mergeCell ref="B196:C196"/>
    <mergeCell ref="B197:C197"/>
    <mergeCell ref="B198:B201"/>
    <mergeCell ref="A176:A185"/>
    <mergeCell ref="B176:C176"/>
    <mergeCell ref="B177:C177"/>
    <mergeCell ref="A249:A257"/>
    <mergeCell ref="B249:C249"/>
    <mergeCell ref="B250:C250"/>
    <mergeCell ref="B251:C251"/>
    <mergeCell ref="B186:C186"/>
    <mergeCell ref="B187:C187"/>
    <mergeCell ref="B188:C188"/>
    <mergeCell ref="B189:B192"/>
    <mergeCell ref="B193:C193"/>
    <mergeCell ref="B256:C256"/>
    <mergeCell ref="B257:C257"/>
    <mergeCell ref="A204:A212"/>
    <mergeCell ref="A231:A239"/>
    <mergeCell ref="B223:C223"/>
    <mergeCell ref="B224:C224"/>
    <mergeCell ref="B225:B228"/>
    <mergeCell ref="A213:A221"/>
    <mergeCell ref="B213:C213"/>
    <mergeCell ref="B203:C203"/>
    <mergeCell ref="B125:B128"/>
    <mergeCell ref="B129:C129"/>
    <mergeCell ref="B130:C130"/>
    <mergeCell ref="A158:A166"/>
    <mergeCell ref="B158:C158"/>
    <mergeCell ref="B159:C159"/>
    <mergeCell ref="B160:C160"/>
    <mergeCell ref="B161:B164"/>
    <mergeCell ref="B165:C165"/>
    <mergeCell ref="B166:C166"/>
    <mergeCell ref="B151:C151"/>
    <mergeCell ref="B152:B155"/>
    <mergeCell ref="B156:C156"/>
    <mergeCell ref="B157:C157"/>
    <mergeCell ref="A131:A139"/>
    <mergeCell ref="B131:C131"/>
    <mergeCell ref="B132:C132"/>
    <mergeCell ref="B133:C133"/>
    <mergeCell ref="B134:B137"/>
    <mergeCell ref="B138:C138"/>
    <mergeCell ref="B139:C139"/>
    <mergeCell ref="A195:A203"/>
    <mergeCell ref="B195:C195"/>
    <mergeCell ref="B184:C184"/>
    <mergeCell ref="B3:C4"/>
    <mergeCell ref="B388:C388"/>
    <mergeCell ref="B380:C380"/>
    <mergeCell ref="B381:C381"/>
    <mergeCell ref="B382:C382"/>
    <mergeCell ref="B383:B386"/>
    <mergeCell ref="B387:C387"/>
    <mergeCell ref="B40:C40"/>
    <mergeCell ref="B167:C167"/>
    <mergeCell ref="B168:C168"/>
    <mergeCell ref="B169:C169"/>
    <mergeCell ref="B170:B173"/>
    <mergeCell ref="B174:C174"/>
    <mergeCell ref="B121:C121"/>
    <mergeCell ref="B32:C32"/>
    <mergeCell ref="B33:C33"/>
    <mergeCell ref="B34:C34"/>
    <mergeCell ref="B35:B38"/>
    <mergeCell ref="B39:C39"/>
    <mergeCell ref="B175:C175"/>
    <mergeCell ref="B149:C149"/>
    <mergeCell ref="B150:C150"/>
    <mergeCell ref="B202:C202"/>
  </mergeCells>
  <phoneticPr fontId="3"/>
  <printOptions horizontalCentered="1"/>
  <pageMargins left="0.19685039370078741" right="0.19685039370078741" top="0.27559055118110237" bottom="0.11811023622047245" header="0.19685039370078741" footer="0"/>
  <pageSetup paperSize="9" scale="44" firstPageNumber="10" fitToHeight="0" orientation="landscape" cellComments="asDisplayed" useFirstPageNumber="1" r:id="rId1"/>
  <headerFooter alignWithMargins="0"/>
  <rowBreaks count="6" manualBreakCount="6">
    <brk id="58" max="23" man="1"/>
    <brk id="112" max="23" man="1"/>
    <brk id="166" max="23" man="1"/>
    <brk id="221" max="23" man="1"/>
    <brk id="275" max="23" man="1"/>
    <brk id="329" max="23" man="1"/>
  </rowBreaks>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fitToPage="1"/>
  </sheetPr>
  <dimension ref="A1:X230"/>
  <sheetViews>
    <sheetView showGridLines="0" showZeros="0" view="pageBreakPreview" zoomScale="70" zoomScaleNormal="70" zoomScaleSheetLayoutView="70" workbookViewId="0">
      <pane xSplit="3" ySplit="4" topLeftCell="K5" activePane="bottomRight" state="frozen"/>
      <selection activeCell="E59" sqref="E59"/>
      <selection pane="topRight" activeCell="E59" sqref="E59"/>
      <selection pane="bottomLeft" activeCell="E59" sqref="E59"/>
      <selection pane="bottomRight" activeCell="B1" sqref="B1:C1048576"/>
    </sheetView>
  </sheetViews>
  <sheetFormatPr defaultColWidth="9" defaultRowHeight="16.5"/>
  <cols>
    <col min="1" max="1" width="14.6328125" style="33" customWidth="1"/>
    <col min="2" max="2" width="12.08984375" style="33" customWidth="1"/>
    <col min="3" max="3" width="7.7265625" style="33" bestFit="1" customWidth="1"/>
    <col min="4" max="24" width="14.08984375" style="33" customWidth="1"/>
    <col min="25" max="16384" width="9" style="33"/>
  </cols>
  <sheetData>
    <row r="1" spans="1:24" ht="18.75" customHeight="1">
      <c r="A1" s="349"/>
    </row>
    <row r="2" spans="1:24" ht="17.25" customHeight="1">
      <c r="A2" s="56" t="s">
        <v>2</v>
      </c>
      <c r="D2" s="56"/>
      <c r="E2" s="56"/>
      <c r="F2" s="56"/>
      <c r="G2" s="56"/>
      <c r="H2" s="56"/>
      <c r="I2" s="56"/>
      <c r="J2" s="56"/>
      <c r="K2" s="56"/>
      <c r="L2" s="56"/>
      <c r="M2" s="56"/>
      <c r="N2" s="56"/>
      <c r="O2" s="56"/>
      <c r="P2" s="56"/>
      <c r="Q2" s="56"/>
      <c r="R2" s="56"/>
      <c r="S2" s="56"/>
      <c r="T2" s="56"/>
      <c r="U2" s="57"/>
      <c r="V2" s="56"/>
      <c r="W2" s="460" t="s">
        <v>149</v>
      </c>
      <c r="X2" s="460"/>
    </row>
    <row r="3" spans="1:24" ht="17.25" customHeight="1">
      <c r="A3" s="470" t="s">
        <v>7</v>
      </c>
      <c r="B3" s="438" t="s">
        <v>255</v>
      </c>
      <c r="C3" s="439"/>
      <c r="D3" s="463" t="s">
        <v>317</v>
      </c>
      <c r="E3" s="464"/>
      <c r="F3" s="464"/>
      <c r="G3" s="464"/>
      <c r="H3" s="464"/>
      <c r="I3" s="464"/>
      <c r="J3" s="464"/>
      <c r="K3" s="464"/>
      <c r="L3" s="464"/>
      <c r="M3" s="464"/>
      <c r="N3" s="464"/>
      <c r="O3" s="464"/>
      <c r="P3" s="465"/>
      <c r="Q3" s="463" t="s">
        <v>316</v>
      </c>
      <c r="R3" s="464"/>
      <c r="S3" s="464"/>
      <c r="T3" s="464"/>
      <c r="U3" s="464"/>
      <c r="V3" s="464"/>
      <c r="W3" s="464"/>
      <c r="X3" s="465"/>
    </row>
    <row r="4" spans="1:24" ht="28">
      <c r="A4" s="462"/>
      <c r="B4" s="440"/>
      <c r="C4" s="441"/>
      <c r="D4" s="106" t="s">
        <v>179</v>
      </c>
      <c r="E4" s="35" t="s">
        <v>151</v>
      </c>
      <c r="F4" s="35" t="s">
        <v>180</v>
      </c>
      <c r="G4" s="35" t="s">
        <v>181</v>
      </c>
      <c r="H4" s="35" t="s">
        <v>183</v>
      </c>
      <c r="I4" s="36" t="s">
        <v>184</v>
      </c>
      <c r="J4" s="35" t="s">
        <v>185</v>
      </c>
      <c r="K4" s="35" t="s">
        <v>186</v>
      </c>
      <c r="L4" s="35" t="s">
        <v>187</v>
      </c>
      <c r="M4" s="35" t="s">
        <v>188</v>
      </c>
      <c r="N4" s="35" t="s">
        <v>189</v>
      </c>
      <c r="O4" s="107" t="s">
        <v>162</v>
      </c>
      <c r="P4" s="37" t="s">
        <v>164</v>
      </c>
      <c r="Q4" s="106" t="s">
        <v>190</v>
      </c>
      <c r="R4" s="35" t="s">
        <v>191</v>
      </c>
      <c r="S4" s="35" t="s">
        <v>153</v>
      </c>
      <c r="T4" s="35" t="s">
        <v>192</v>
      </c>
      <c r="U4" s="35" t="s">
        <v>182</v>
      </c>
      <c r="V4" s="49" t="s">
        <v>184</v>
      </c>
      <c r="W4" s="58" t="s">
        <v>193</v>
      </c>
      <c r="X4" s="37" t="s">
        <v>164</v>
      </c>
    </row>
    <row r="5" spans="1:24" ht="24" customHeight="1">
      <c r="A5" s="453" t="s">
        <v>229</v>
      </c>
      <c r="B5" s="446" t="s">
        <v>173</v>
      </c>
      <c r="C5" s="447"/>
      <c r="D5" s="171">
        <v>0</v>
      </c>
      <c r="E5" s="172">
        <v>0</v>
      </c>
      <c r="F5" s="172">
        <v>100</v>
      </c>
      <c r="G5" s="172"/>
      <c r="H5" s="172">
        <v>300</v>
      </c>
      <c r="I5" s="172"/>
      <c r="J5" s="172"/>
      <c r="K5" s="331">
        <v>70</v>
      </c>
      <c r="L5" s="172">
        <v>100</v>
      </c>
      <c r="M5" s="172"/>
      <c r="N5" s="172">
        <v>100</v>
      </c>
      <c r="O5" s="172"/>
      <c r="P5" s="83">
        <f>SUM(D5:O5)</f>
        <v>670</v>
      </c>
      <c r="Q5" s="171">
        <v>0</v>
      </c>
      <c r="R5" s="172">
        <v>0</v>
      </c>
      <c r="S5" s="172">
        <v>100</v>
      </c>
      <c r="T5" s="172"/>
      <c r="U5" s="172">
        <v>150</v>
      </c>
      <c r="V5" s="338">
        <v>0</v>
      </c>
      <c r="W5" s="339">
        <v>200</v>
      </c>
      <c r="X5" s="83">
        <f t="shared" ref="X5:X49" si="0">SUM(Q5:W5)</f>
        <v>450</v>
      </c>
    </row>
    <row r="6" spans="1:24" ht="24" customHeight="1">
      <c r="A6" s="454"/>
      <c r="B6" s="448" t="s">
        <v>172</v>
      </c>
      <c r="C6" s="449"/>
      <c r="D6" s="173">
        <v>0</v>
      </c>
      <c r="E6" s="174">
        <v>0</v>
      </c>
      <c r="F6" s="174"/>
      <c r="G6" s="174">
        <v>100</v>
      </c>
      <c r="H6" s="174"/>
      <c r="I6" s="174"/>
      <c r="J6" s="174">
        <v>100</v>
      </c>
      <c r="K6" s="185"/>
      <c r="L6" s="174"/>
      <c r="M6" s="174">
        <v>100</v>
      </c>
      <c r="N6" s="174"/>
      <c r="O6" s="174">
        <v>200</v>
      </c>
      <c r="P6" s="84">
        <f t="shared" ref="P6:P69" si="1">SUM(D6:O6)</f>
        <v>500</v>
      </c>
      <c r="Q6" s="173">
        <v>0</v>
      </c>
      <c r="R6" s="174">
        <v>0</v>
      </c>
      <c r="S6" s="174"/>
      <c r="T6" s="174">
        <v>100</v>
      </c>
      <c r="U6" s="174"/>
      <c r="V6" s="174">
        <v>0</v>
      </c>
      <c r="W6" s="340">
        <v>200</v>
      </c>
      <c r="X6" s="84">
        <f t="shared" si="0"/>
        <v>300</v>
      </c>
    </row>
    <row r="7" spans="1:24" ht="24" customHeight="1">
      <c r="A7" s="454"/>
      <c r="B7" s="450" t="s">
        <v>198</v>
      </c>
      <c r="C7" s="466"/>
      <c r="D7" s="173">
        <f>SUM(D8:D11)</f>
        <v>200</v>
      </c>
      <c r="E7" s="174">
        <f t="shared" ref="E7:V7" si="2">SUM(E8:E11)</f>
        <v>0</v>
      </c>
      <c r="F7" s="174">
        <f t="shared" si="2"/>
        <v>0</v>
      </c>
      <c r="G7" s="174">
        <f t="shared" si="2"/>
        <v>0</v>
      </c>
      <c r="H7" s="174">
        <f t="shared" si="2"/>
        <v>0</v>
      </c>
      <c r="I7" s="174">
        <f t="shared" si="2"/>
        <v>0</v>
      </c>
      <c r="J7" s="174">
        <f>SUM(J8:J11)</f>
        <v>0</v>
      </c>
      <c r="K7" s="174">
        <f t="shared" si="2"/>
        <v>0</v>
      </c>
      <c r="L7" s="174">
        <f t="shared" si="2"/>
        <v>0</v>
      </c>
      <c r="M7" s="174">
        <f t="shared" si="2"/>
        <v>0</v>
      </c>
      <c r="N7" s="174">
        <f t="shared" si="2"/>
        <v>0</v>
      </c>
      <c r="O7" s="174">
        <f t="shared" si="2"/>
        <v>0</v>
      </c>
      <c r="P7" s="84">
        <f t="shared" si="1"/>
        <v>200</v>
      </c>
      <c r="Q7" s="174">
        <f>SUM(Q8:Q11)</f>
        <v>0</v>
      </c>
      <c r="R7" s="174">
        <f t="shared" si="2"/>
        <v>120</v>
      </c>
      <c r="S7" s="174">
        <f t="shared" si="2"/>
        <v>0</v>
      </c>
      <c r="T7" s="174">
        <f t="shared" si="2"/>
        <v>0</v>
      </c>
      <c r="U7" s="174">
        <f t="shared" si="2"/>
        <v>0</v>
      </c>
      <c r="V7" s="184">
        <f t="shared" si="2"/>
        <v>0</v>
      </c>
      <c r="W7" s="342">
        <f>SUM(W8:W11)</f>
        <v>0</v>
      </c>
      <c r="X7" s="84">
        <f t="shared" si="0"/>
        <v>120</v>
      </c>
    </row>
    <row r="8" spans="1:24" ht="24" customHeight="1">
      <c r="A8" s="454"/>
      <c r="B8" s="452"/>
      <c r="C8" s="352" t="s">
        <v>176</v>
      </c>
      <c r="D8" s="173">
        <v>0</v>
      </c>
      <c r="E8" s="174">
        <v>0</v>
      </c>
      <c r="F8" s="174">
        <v>0</v>
      </c>
      <c r="G8" s="174">
        <v>0</v>
      </c>
      <c r="H8" s="174">
        <v>0</v>
      </c>
      <c r="I8" s="174">
        <v>0</v>
      </c>
      <c r="J8" s="185"/>
      <c r="K8" s="174"/>
      <c r="L8" s="174"/>
      <c r="M8" s="174"/>
      <c r="N8" s="174"/>
      <c r="O8" s="176"/>
      <c r="P8" s="84">
        <f t="shared" si="1"/>
        <v>0</v>
      </c>
      <c r="Q8" s="173">
        <v>0</v>
      </c>
      <c r="R8" s="174">
        <v>0</v>
      </c>
      <c r="S8" s="174">
        <v>0</v>
      </c>
      <c r="T8" s="174">
        <v>0</v>
      </c>
      <c r="U8" s="174">
        <v>0</v>
      </c>
      <c r="V8" s="176">
        <v>0</v>
      </c>
      <c r="W8" s="340"/>
      <c r="X8" s="84">
        <f t="shared" si="0"/>
        <v>0</v>
      </c>
    </row>
    <row r="9" spans="1:24" ht="24" customHeight="1">
      <c r="A9" s="454"/>
      <c r="B9" s="452"/>
      <c r="C9" s="352" t="s">
        <v>171</v>
      </c>
      <c r="D9" s="173">
        <v>200</v>
      </c>
      <c r="E9" s="174">
        <v>0</v>
      </c>
      <c r="F9" s="174"/>
      <c r="G9" s="174">
        <v>0</v>
      </c>
      <c r="H9" s="174">
        <v>0</v>
      </c>
      <c r="I9" s="174"/>
      <c r="J9" s="185"/>
      <c r="K9" s="174"/>
      <c r="L9" s="174"/>
      <c r="M9" s="174"/>
      <c r="N9" s="174"/>
      <c r="O9" s="176"/>
      <c r="P9" s="84">
        <f t="shared" si="1"/>
        <v>200</v>
      </c>
      <c r="Q9" s="173"/>
      <c r="R9" s="174">
        <v>120</v>
      </c>
      <c r="S9" s="174">
        <v>0</v>
      </c>
      <c r="T9" s="174">
        <v>0</v>
      </c>
      <c r="U9" s="174">
        <v>0</v>
      </c>
      <c r="V9" s="176">
        <v>0</v>
      </c>
      <c r="W9" s="340"/>
      <c r="X9" s="84">
        <f t="shared" si="0"/>
        <v>120</v>
      </c>
    </row>
    <row r="10" spans="1:24" ht="24" customHeight="1">
      <c r="A10" s="454"/>
      <c r="B10" s="452"/>
      <c r="C10" s="352" t="s">
        <v>175</v>
      </c>
      <c r="D10" s="173">
        <v>0</v>
      </c>
      <c r="E10" s="174">
        <v>0</v>
      </c>
      <c r="F10" s="174">
        <v>0</v>
      </c>
      <c r="G10" s="174">
        <v>0</v>
      </c>
      <c r="H10" s="174">
        <v>0</v>
      </c>
      <c r="I10" s="174">
        <v>0</v>
      </c>
      <c r="J10" s="185"/>
      <c r="K10" s="174"/>
      <c r="L10" s="174"/>
      <c r="M10" s="174"/>
      <c r="N10" s="174"/>
      <c r="O10" s="176"/>
      <c r="P10" s="84">
        <f t="shared" si="1"/>
        <v>0</v>
      </c>
      <c r="Q10" s="173">
        <v>0</v>
      </c>
      <c r="R10" s="174">
        <v>0</v>
      </c>
      <c r="S10" s="174">
        <v>0</v>
      </c>
      <c r="T10" s="174">
        <v>0</v>
      </c>
      <c r="U10" s="174">
        <v>0</v>
      </c>
      <c r="V10" s="176">
        <v>0</v>
      </c>
      <c r="W10" s="340"/>
      <c r="X10" s="84">
        <f t="shared" si="0"/>
        <v>0</v>
      </c>
    </row>
    <row r="11" spans="1:24" ht="24" customHeight="1">
      <c r="A11" s="454"/>
      <c r="B11" s="452"/>
      <c r="C11" s="352" t="s">
        <v>170</v>
      </c>
      <c r="D11" s="173">
        <v>0</v>
      </c>
      <c r="E11" s="174"/>
      <c r="F11" s="174">
        <v>0</v>
      </c>
      <c r="G11" s="174">
        <v>0</v>
      </c>
      <c r="H11" s="174">
        <v>0</v>
      </c>
      <c r="I11" s="174">
        <v>0</v>
      </c>
      <c r="J11" s="185"/>
      <c r="K11" s="174"/>
      <c r="L11" s="174"/>
      <c r="M11" s="174"/>
      <c r="N11" s="174"/>
      <c r="O11" s="176"/>
      <c r="P11" s="84">
        <f t="shared" si="1"/>
        <v>0</v>
      </c>
      <c r="Q11" s="173">
        <v>0</v>
      </c>
      <c r="R11" s="174">
        <v>0</v>
      </c>
      <c r="S11" s="174">
        <v>0</v>
      </c>
      <c r="T11" s="174">
        <v>0</v>
      </c>
      <c r="U11" s="174">
        <v>0</v>
      </c>
      <c r="V11" s="176">
        <v>0</v>
      </c>
      <c r="W11" s="340"/>
      <c r="X11" s="84">
        <f t="shared" si="0"/>
        <v>0</v>
      </c>
    </row>
    <row r="12" spans="1:24" ht="24" customHeight="1">
      <c r="A12" s="454"/>
      <c r="B12" s="448" t="s">
        <v>197</v>
      </c>
      <c r="C12" s="449"/>
      <c r="D12" s="173">
        <v>0</v>
      </c>
      <c r="E12" s="174">
        <v>0</v>
      </c>
      <c r="F12" s="174">
        <v>0</v>
      </c>
      <c r="G12" s="174">
        <v>0</v>
      </c>
      <c r="H12" s="174">
        <v>0</v>
      </c>
      <c r="I12" s="174">
        <v>0</v>
      </c>
      <c r="J12" s="185"/>
      <c r="K12" s="174"/>
      <c r="L12" s="174"/>
      <c r="M12" s="174"/>
      <c r="N12" s="174"/>
      <c r="O12" s="176"/>
      <c r="P12" s="84">
        <f t="shared" si="1"/>
        <v>0</v>
      </c>
      <c r="Q12" s="173">
        <v>0</v>
      </c>
      <c r="R12" s="174">
        <v>0</v>
      </c>
      <c r="S12" s="174">
        <v>0</v>
      </c>
      <c r="T12" s="174">
        <v>0</v>
      </c>
      <c r="U12" s="174">
        <v>0</v>
      </c>
      <c r="V12" s="176">
        <v>0</v>
      </c>
      <c r="W12" s="340"/>
      <c r="X12" s="84">
        <f t="shared" si="0"/>
        <v>0</v>
      </c>
    </row>
    <row r="13" spans="1:24" ht="24" customHeight="1">
      <c r="A13" s="454"/>
      <c r="B13" s="450" t="s">
        <v>174</v>
      </c>
      <c r="C13" s="466"/>
      <c r="D13" s="189">
        <v>0</v>
      </c>
      <c r="E13" s="190">
        <v>0</v>
      </c>
      <c r="F13" s="190">
        <v>0</v>
      </c>
      <c r="G13" s="190">
        <v>0</v>
      </c>
      <c r="H13" s="190">
        <v>0</v>
      </c>
      <c r="I13" s="190">
        <v>0</v>
      </c>
      <c r="J13" s="334"/>
      <c r="K13" s="190"/>
      <c r="L13" s="190"/>
      <c r="M13" s="190"/>
      <c r="N13" s="190"/>
      <c r="O13" s="335"/>
      <c r="P13" s="302">
        <f t="shared" si="1"/>
        <v>0</v>
      </c>
      <c r="Q13" s="189">
        <v>0</v>
      </c>
      <c r="R13" s="190">
        <v>0</v>
      </c>
      <c r="S13" s="190">
        <v>0</v>
      </c>
      <c r="T13" s="190">
        <v>0</v>
      </c>
      <c r="U13" s="190">
        <v>0</v>
      </c>
      <c r="V13" s="335">
        <v>0</v>
      </c>
      <c r="W13" s="174">
        <v>350</v>
      </c>
      <c r="X13" s="91">
        <f t="shared" si="0"/>
        <v>350</v>
      </c>
    </row>
    <row r="14" spans="1:24" ht="24" customHeight="1">
      <c r="A14" s="453" t="s">
        <v>230</v>
      </c>
      <c r="B14" s="446" t="s">
        <v>173</v>
      </c>
      <c r="C14" s="447"/>
      <c r="D14" s="182"/>
      <c r="E14" s="183">
        <v>0</v>
      </c>
      <c r="F14" s="183">
        <v>50</v>
      </c>
      <c r="G14" s="183">
        <v>0</v>
      </c>
      <c r="H14" s="183">
        <v>0</v>
      </c>
      <c r="I14" s="183">
        <v>45</v>
      </c>
      <c r="J14" s="336"/>
      <c r="K14" s="183"/>
      <c r="L14" s="183"/>
      <c r="M14" s="183">
        <v>150</v>
      </c>
      <c r="N14" s="183"/>
      <c r="O14" s="337"/>
      <c r="P14" s="87">
        <f t="shared" si="1"/>
        <v>245</v>
      </c>
      <c r="Q14" s="182">
        <v>0</v>
      </c>
      <c r="R14" s="183">
        <v>0</v>
      </c>
      <c r="S14" s="183">
        <v>100</v>
      </c>
      <c r="T14" s="183">
        <v>0</v>
      </c>
      <c r="U14" s="183">
        <v>0</v>
      </c>
      <c r="V14" s="343">
        <v>50</v>
      </c>
      <c r="W14" s="344">
        <v>150</v>
      </c>
      <c r="X14" s="87">
        <f t="shared" si="0"/>
        <v>300</v>
      </c>
    </row>
    <row r="15" spans="1:24" ht="24" customHeight="1">
      <c r="A15" s="454"/>
      <c r="B15" s="448" t="s">
        <v>172</v>
      </c>
      <c r="C15" s="449"/>
      <c r="D15" s="173">
        <v>0</v>
      </c>
      <c r="E15" s="174">
        <v>0</v>
      </c>
      <c r="F15" s="174">
        <v>0</v>
      </c>
      <c r="G15" s="174">
        <v>0</v>
      </c>
      <c r="H15" s="174">
        <v>0</v>
      </c>
      <c r="I15" s="174">
        <v>0</v>
      </c>
      <c r="J15" s="185"/>
      <c r="K15" s="174"/>
      <c r="L15" s="174"/>
      <c r="M15" s="174"/>
      <c r="N15" s="174"/>
      <c r="O15" s="176"/>
      <c r="P15" s="84">
        <f t="shared" si="1"/>
        <v>0</v>
      </c>
      <c r="Q15" s="173">
        <v>0</v>
      </c>
      <c r="R15" s="174">
        <v>0</v>
      </c>
      <c r="S15" s="174">
        <v>0</v>
      </c>
      <c r="T15" s="174">
        <v>0</v>
      </c>
      <c r="U15" s="174">
        <v>0</v>
      </c>
      <c r="V15" s="174">
        <v>0</v>
      </c>
      <c r="W15" s="340"/>
      <c r="X15" s="84">
        <f t="shared" si="0"/>
        <v>0</v>
      </c>
    </row>
    <row r="16" spans="1:24" ht="24" customHeight="1">
      <c r="A16" s="454"/>
      <c r="B16" s="450" t="s">
        <v>198</v>
      </c>
      <c r="C16" s="466"/>
      <c r="D16" s="173">
        <f>SUM(D17:D20)</f>
        <v>50</v>
      </c>
      <c r="E16" s="174">
        <f t="shared" ref="E16:I16" si="3">SUM(E17:E20)</f>
        <v>0</v>
      </c>
      <c r="F16" s="174">
        <f t="shared" si="3"/>
        <v>0</v>
      </c>
      <c r="G16" s="174">
        <f t="shared" si="3"/>
        <v>0</v>
      </c>
      <c r="H16" s="174">
        <f t="shared" si="3"/>
        <v>0</v>
      </c>
      <c r="I16" s="174">
        <f t="shared" si="3"/>
        <v>0</v>
      </c>
      <c r="J16" s="174">
        <f>SUM(J17:J20)</f>
        <v>0</v>
      </c>
      <c r="K16" s="174">
        <f t="shared" ref="K16:O16" si="4">SUM(K17:K20)</f>
        <v>0</v>
      </c>
      <c r="L16" s="174">
        <f t="shared" si="4"/>
        <v>0</v>
      </c>
      <c r="M16" s="174">
        <f t="shared" si="4"/>
        <v>0</v>
      </c>
      <c r="N16" s="174">
        <f t="shared" si="4"/>
        <v>0</v>
      </c>
      <c r="O16" s="174">
        <f t="shared" si="4"/>
        <v>0</v>
      </c>
      <c r="P16" s="84">
        <f t="shared" si="1"/>
        <v>50</v>
      </c>
      <c r="Q16" s="174">
        <f>SUM(Q17:Q20)</f>
        <v>0</v>
      </c>
      <c r="R16" s="174">
        <f t="shared" ref="R16:V16" si="5">SUM(R17:R20)</f>
        <v>0</v>
      </c>
      <c r="S16" s="174">
        <f t="shared" si="5"/>
        <v>0</v>
      </c>
      <c r="T16" s="174">
        <f t="shared" si="5"/>
        <v>0</v>
      </c>
      <c r="U16" s="174">
        <f t="shared" si="5"/>
        <v>0</v>
      </c>
      <c r="V16" s="184">
        <f t="shared" si="5"/>
        <v>0</v>
      </c>
      <c r="W16" s="342">
        <f>SUM(W17:W20)</f>
        <v>0</v>
      </c>
      <c r="X16" s="84">
        <f t="shared" si="0"/>
        <v>0</v>
      </c>
    </row>
    <row r="17" spans="1:24" ht="24" customHeight="1">
      <c r="A17" s="454"/>
      <c r="B17" s="452"/>
      <c r="C17" s="352" t="s">
        <v>176</v>
      </c>
      <c r="D17" s="173">
        <v>0</v>
      </c>
      <c r="E17" s="174">
        <v>0</v>
      </c>
      <c r="F17" s="174">
        <v>0</v>
      </c>
      <c r="G17" s="174">
        <v>0</v>
      </c>
      <c r="H17" s="174">
        <v>0</v>
      </c>
      <c r="I17" s="174">
        <v>0</v>
      </c>
      <c r="J17" s="185"/>
      <c r="K17" s="174"/>
      <c r="L17" s="174"/>
      <c r="M17" s="174"/>
      <c r="N17" s="174"/>
      <c r="O17" s="176"/>
      <c r="P17" s="84">
        <f t="shared" si="1"/>
        <v>0</v>
      </c>
      <c r="Q17" s="173">
        <v>0</v>
      </c>
      <c r="R17" s="174">
        <v>0</v>
      </c>
      <c r="S17" s="174">
        <v>0</v>
      </c>
      <c r="T17" s="174">
        <v>0</v>
      </c>
      <c r="U17" s="174">
        <v>0</v>
      </c>
      <c r="V17" s="176">
        <v>0</v>
      </c>
      <c r="W17" s="340"/>
      <c r="X17" s="84">
        <f t="shared" si="0"/>
        <v>0</v>
      </c>
    </row>
    <row r="18" spans="1:24" ht="24" customHeight="1">
      <c r="A18" s="454"/>
      <c r="B18" s="452"/>
      <c r="C18" s="352" t="s">
        <v>171</v>
      </c>
      <c r="D18" s="173">
        <v>50</v>
      </c>
      <c r="E18" s="174">
        <v>0</v>
      </c>
      <c r="F18" s="174">
        <v>0</v>
      </c>
      <c r="G18" s="174">
        <v>0</v>
      </c>
      <c r="H18" s="174"/>
      <c r="I18" s="174"/>
      <c r="J18" s="185"/>
      <c r="K18" s="174"/>
      <c r="L18" s="174"/>
      <c r="M18" s="174"/>
      <c r="N18" s="174"/>
      <c r="O18" s="176"/>
      <c r="P18" s="84">
        <f t="shared" si="1"/>
        <v>50</v>
      </c>
      <c r="Q18" s="173"/>
      <c r="R18" s="174">
        <v>0</v>
      </c>
      <c r="S18" s="174">
        <v>0</v>
      </c>
      <c r="T18" s="174">
        <v>0</v>
      </c>
      <c r="U18" s="174">
        <v>0</v>
      </c>
      <c r="V18" s="176">
        <v>0</v>
      </c>
      <c r="W18" s="174"/>
      <c r="X18" s="84">
        <f t="shared" si="0"/>
        <v>0</v>
      </c>
    </row>
    <row r="19" spans="1:24" ht="24" customHeight="1">
      <c r="A19" s="454"/>
      <c r="B19" s="452"/>
      <c r="C19" s="352" t="s">
        <v>175</v>
      </c>
      <c r="D19" s="173">
        <v>0</v>
      </c>
      <c r="E19" s="174">
        <v>0</v>
      </c>
      <c r="F19" s="174">
        <v>0</v>
      </c>
      <c r="G19" s="174">
        <v>0</v>
      </c>
      <c r="H19" s="174">
        <v>0</v>
      </c>
      <c r="I19" s="174">
        <v>0</v>
      </c>
      <c r="J19" s="185"/>
      <c r="K19" s="174"/>
      <c r="L19" s="174"/>
      <c r="M19" s="174"/>
      <c r="N19" s="174"/>
      <c r="O19" s="176"/>
      <c r="P19" s="84">
        <f t="shared" si="1"/>
        <v>0</v>
      </c>
      <c r="Q19" s="173">
        <v>0</v>
      </c>
      <c r="R19" s="174">
        <v>0</v>
      </c>
      <c r="S19" s="174">
        <v>0</v>
      </c>
      <c r="T19" s="174">
        <v>0</v>
      </c>
      <c r="U19" s="174">
        <v>0</v>
      </c>
      <c r="V19" s="176">
        <v>0</v>
      </c>
      <c r="W19" s="340"/>
      <c r="X19" s="84">
        <f t="shared" si="0"/>
        <v>0</v>
      </c>
    </row>
    <row r="20" spans="1:24" ht="24" customHeight="1">
      <c r="A20" s="454"/>
      <c r="B20" s="452"/>
      <c r="C20" s="352" t="s">
        <v>170</v>
      </c>
      <c r="D20" s="173">
        <v>0</v>
      </c>
      <c r="E20" s="174">
        <v>0</v>
      </c>
      <c r="F20" s="174">
        <v>0</v>
      </c>
      <c r="G20" s="174">
        <v>0</v>
      </c>
      <c r="H20" s="174">
        <v>0</v>
      </c>
      <c r="I20" s="174">
        <v>0</v>
      </c>
      <c r="J20" s="185"/>
      <c r="K20" s="174"/>
      <c r="L20" s="174"/>
      <c r="M20" s="174"/>
      <c r="N20" s="174"/>
      <c r="O20" s="176"/>
      <c r="P20" s="84">
        <f t="shared" si="1"/>
        <v>0</v>
      </c>
      <c r="Q20" s="173">
        <v>0</v>
      </c>
      <c r="R20" s="174">
        <v>0</v>
      </c>
      <c r="S20" s="174">
        <v>0</v>
      </c>
      <c r="T20" s="174">
        <v>0</v>
      </c>
      <c r="U20" s="174">
        <v>0</v>
      </c>
      <c r="V20" s="176">
        <v>0</v>
      </c>
      <c r="W20" s="340"/>
      <c r="X20" s="84">
        <f t="shared" si="0"/>
        <v>0</v>
      </c>
    </row>
    <row r="21" spans="1:24" ht="24" customHeight="1">
      <c r="A21" s="454"/>
      <c r="B21" s="448" t="s">
        <v>197</v>
      </c>
      <c r="C21" s="449"/>
      <c r="D21" s="173">
        <v>0</v>
      </c>
      <c r="E21" s="174">
        <v>0</v>
      </c>
      <c r="F21" s="174">
        <v>0</v>
      </c>
      <c r="G21" s="174">
        <v>0</v>
      </c>
      <c r="H21" s="174">
        <v>0</v>
      </c>
      <c r="I21" s="174">
        <v>0</v>
      </c>
      <c r="J21" s="185"/>
      <c r="K21" s="174"/>
      <c r="L21" s="174"/>
      <c r="M21" s="174"/>
      <c r="N21" s="174"/>
      <c r="O21" s="176"/>
      <c r="P21" s="84">
        <f t="shared" si="1"/>
        <v>0</v>
      </c>
      <c r="Q21" s="173">
        <v>0</v>
      </c>
      <c r="R21" s="174">
        <v>0</v>
      </c>
      <c r="S21" s="174">
        <v>0</v>
      </c>
      <c r="T21" s="174">
        <v>0</v>
      </c>
      <c r="U21" s="174">
        <v>0</v>
      </c>
      <c r="V21" s="176">
        <v>0</v>
      </c>
      <c r="W21" s="340"/>
      <c r="X21" s="84">
        <f t="shared" si="0"/>
        <v>0</v>
      </c>
    </row>
    <row r="22" spans="1:24" ht="24" customHeight="1">
      <c r="A22" s="455"/>
      <c r="B22" s="444" t="s">
        <v>174</v>
      </c>
      <c r="C22" s="467"/>
      <c r="D22" s="180">
        <v>0</v>
      </c>
      <c r="E22" s="181">
        <v>0</v>
      </c>
      <c r="F22" s="181">
        <v>0</v>
      </c>
      <c r="G22" s="181">
        <v>0</v>
      </c>
      <c r="H22" s="181">
        <v>0</v>
      </c>
      <c r="I22" s="181">
        <v>0</v>
      </c>
      <c r="J22" s="332"/>
      <c r="K22" s="181"/>
      <c r="L22" s="181"/>
      <c r="M22" s="181"/>
      <c r="N22" s="181"/>
      <c r="O22" s="333"/>
      <c r="P22" s="301">
        <f t="shared" si="1"/>
        <v>0</v>
      </c>
      <c r="Q22" s="180">
        <v>0</v>
      </c>
      <c r="R22" s="181">
        <v>0</v>
      </c>
      <c r="S22" s="181">
        <v>0</v>
      </c>
      <c r="T22" s="181">
        <v>0</v>
      </c>
      <c r="U22" s="181">
        <v>0</v>
      </c>
      <c r="V22" s="333">
        <v>0</v>
      </c>
      <c r="W22" s="341"/>
      <c r="X22" s="86">
        <f t="shared" si="0"/>
        <v>0</v>
      </c>
    </row>
    <row r="23" spans="1:24" ht="24" customHeight="1">
      <c r="A23" s="454" t="s">
        <v>231</v>
      </c>
      <c r="B23" s="457" t="s">
        <v>173</v>
      </c>
      <c r="C23" s="458"/>
      <c r="D23" s="187">
        <v>0</v>
      </c>
      <c r="E23" s="188">
        <v>0</v>
      </c>
      <c r="F23" s="188">
        <v>0</v>
      </c>
      <c r="G23" s="188">
        <v>0</v>
      </c>
      <c r="H23" s="188">
        <v>0</v>
      </c>
      <c r="I23" s="188">
        <v>0</v>
      </c>
      <c r="J23" s="331"/>
      <c r="K23" s="172"/>
      <c r="L23" s="172"/>
      <c r="M23" s="172"/>
      <c r="N23" s="172"/>
      <c r="O23" s="299"/>
      <c r="P23" s="298">
        <f t="shared" si="1"/>
        <v>0</v>
      </c>
      <c r="Q23" s="171"/>
      <c r="R23" s="172"/>
      <c r="S23" s="172"/>
      <c r="T23" s="172"/>
      <c r="U23" s="172"/>
      <c r="V23" s="338"/>
      <c r="W23" s="339"/>
      <c r="X23" s="298">
        <f t="shared" si="0"/>
        <v>0</v>
      </c>
    </row>
    <row r="24" spans="1:24" ht="24" customHeight="1">
      <c r="A24" s="454"/>
      <c r="B24" s="448" t="s">
        <v>172</v>
      </c>
      <c r="C24" s="449"/>
      <c r="D24" s="173">
        <v>0</v>
      </c>
      <c r="E24" s="174">
        <v>0</v>
      </c>
      <c r="F24" s="174">
        <v>0</v>
      </c>
      <c r="G24" s="174">
        <v>0</v>
      </c>
      <c r="H24" s="174">
        <v>0</v>
      </c>
      <c r="I24" s="174">
        <v>0</v>
      </c>
      <c r="J24" s="185">
        <v>100</v>
      </c>
      <c r="K24" s="174"/>
      <c r="L24" s="174">
        <v>200</v>
      </c>
      <c r="M24" s="174"/>
      <c r="N24" s="174"/>
      <c r="O24" s="176"/>
      <c r="P24" s="84">
        <f t="shared" si="1"/>
        <v>300</v>
      </c>
      <c r="Q24" s="173"/>
      <c r="R24" s="174"/>
      <c r="S24" s="174"/>
      <c r="T24" s="174"/>
      <c r="U24" s="174"/>
      <c r="V24" s="174"/>
      <c r="W24" s="340">
        <v>300</v>
      </c>
      <c r="X24" s="84">
        <f t="shared" si="0"/>
        <v>300</v>
      </c>
    </row>
    <row r="25" spans="1:24" ht="24" customHeight="1">
      <c r="A25" s="454"/>
      <c r="B25" s="450" t="s">
        <v>198</v>
      </c>
      <c r="C25" s="466"/>
      <c r="D25" s="173">
        <v>0</v>
      </c>
      <c r="E25" s="174">
        <v>0</v>
      </c>
      <c r="F25" s="174">
        <v>0</v>
      </c>
      <c r="G25" s="174">
        <v>0</v>
      </c>
      <c r="H25" s="174">
        <v>0</v>
      </c>
      <c r="I25" s="174">
        <v>0</v>
      </c>
      <c r="J25" s="174">
        <f t="shared" ref="J25:O25" si="6">SUM(J26:J29)</f>
        <v>0</v>
      </c>
      <c r="K25" s="174">
        <f t="shared" si="6"/>
        <v>0</v>
      </c>
      <c r="L25" s="174">
        <f t="shared" si="6"/>
        <v>0</v>
      </c>
      <c r="M25" s="174">
        <f t="shared" si="6"/>
        <v>0</v>
      </c>
      <c r="N25" s="174">
        <f t="shared" si="6"/>
        <v>0</v>
      </c>
      <c r="O25" s="174">
        <f t="shared" si="6"/>
        <v>0</v>
      </c>
      <c r="P25" s="84">
        <f t="shared" si="1"/>
        <v>0</v>
      </c>
      <c r="Q25" s="174">
        <f t="shared" ref="Q25" si="7">SUM(Q26:Q29)</f>
        <v>0</v>
      </c>
      <c r="R25" s="174">
        <f t="shared" ref="R25:W25" si="8">SUM(R26:R29)</f>
        <v>0</v>
      </c>
      <c r="S25" s="174">
        <f t="shared" si="8"/>
        <v>0</v>
      </c>
      <c r="T25" s="174">
        <f t="shared" si="8"/>
        <v>0</v>
      </c>
      <c r="U25" s="174">
        <f t="shared" si="8"/>
        <v>0</v>
      </c>
      <c r="V25" s="184">
        <f t="shared" si="8"/>
        <v>0</v>
      </c>
      <c r="W25" s="342">
        <f t="shared" si="8"/>
        <v>0</v>
      </c>
      <c r="X25" s="84">
        <f t="shared" si="0"/>
        <v>0</v>
      </c>
    </row>
    <row r="26" spans="1:24" ht="24" customHeight="1">
      <c r="A26" s="454"/>
      <c r="B26" s="452"/>
      <c r="C26" s="352" t="s">
        <v>176</v>
      </c>
      <c r="D26" s="173">
        <v>0</v>
      </c>
      <c r="E26" s="174">
        <v>0</v>
      </c>
      <c r="F26" s="174">
        <v>0</v>
      </c>
      <c r="G26" s="174">
        <v>0</v>
      </c>
      <c r="H26" s="174">
        <v>0</v>
      </c>
      <c r="I26" s="174">
        <v>0</v>
      </c>
      <c r="J26" s="185"/>
      <c r="K26" s="174"/>
      <c r="L26" s="174"/>
      <c r="M26" s="174"/>
      <c r="N26" s="174"/>
      <c r="O26" s="176"/>
      <c r="P26" s="84">
        <f t="shared" si="1"/>
        <v>0</v>
      </c>
      <c r="Q26" s="173"/>
      <c r="R26" s="174"/>
      <c r="S26" s="174"/>
      <c r="T26" s="174"/>
      <c r="U26" s="174"/>
      <c r="V26" s="176"/>
      <c r="W26" s="340"/>
      <c r="X26" s="84">
        <f t="shared" si="0"/>
        <v>0</v>
      </c>
    </row>
    <row r="27" spans="1:24" ht="24" customHeight="1">
      <c r="A27" s="454"/>
      <c r="B27" s="452"/>
      <c r="C27" s="352" t="s">
        <v>171</v>
      </c>
      <c r="D27" s="173">
        <v>0</v>
      </c>
      <c r="E27" s="174">
        <v>0</v>
      </c>
      <c r="F27" s="174">
        <v>0</v>
      </c>
      <c r="G27" s="174">
        <v>0</v>
      </c>
      <c r="H27" s="174">
        <v>0</v>
      </c>
      <c r="I27" s="174">
        <v>0</v>
      </c>
      <c r="J27" s="185"/>
      <c r="K27" s="174"/>
      <c r="L27" s="174"/>
      <c r="M27" s="174"/>
      <c r="N27" s="174"/>
      <c r="O27" s="176"/>
      <c r="P27" s="84">
        <f t="shared" si="1"/>
        <v>0</v>
      </c>
      <c r="Q27" s="173"/>
      <c r="R27" s="174"/>
      <c r="S27" s="174"/>
      <c r="T27" s="174"/>
      <c r="U27" s="174"/>
      <c r="V27" s="176"/>
      <c r="W27" s="340"/>
      <c r="X27" s="84">
        <f t="shared" si="0"/>
        <v>0</v>
      </c>
    </row>
    <row r="28" spans="1:24" ht="24" customHeight="1">
      <c r="A28" s="454"/>
      <c r="B28" s="452"/>
      <c r="C28" s="352" t="s">
        <v>175</v>
      </c>
      <c r="D28" s="173">
        <v>0</v>
      </c>
      <c r="E28" s="174">
        <v>0</v>
      </c>
      <c r="F28" s="174">
        <v>0</v>
      </c>
      <c r="G28" s="174">
        <v>0</v>
      </c>
      <c r="H28" s="174">
        <v>0</v>
      </c>
      <c r="I28" s="174">
        <v>0</v>
      </c>
      <c r="J28" s="185"/>
      <c r="K28" s="174"/>
      <c r="L28" s="174"/>
      <c r="M28" s="174"/>
      <c r="N28" s="174"/>
      <c r="O28" s="176"/>
      <c r="P28" s="84">
        <f t="shared" si="1"/>
        <v>0</v>
      </c>
      <c r="Q28" s="173"/>
      <c r="R28" s="174"/>
      <c r="S28" s="174"/>
      <c r="T28" s="174"/>
      <c r="U28" s="174"/>
      <c r="V28" s="176"/>
      <c r="W28" s="340"/>
      <c r="X28" s="84">
        <f t="shared" si="0"/>
        <v>0</v>
      </c>
    </row>
    <row r="29" spans="1:24" ht="24" customHeight="1">
      <c r="A29" s="454"/>
      <c r="B29" s="452"/>
      <c r="C29" s="352" t="s">
        <v>170</v>
      </c>
      <c r="D29" s="173">
        <v>0</v>
      </c>
      <c r="E29" s="174">
        <v>0</v>
      </c>
      <c r="F29" s="174">
        <v>0</v>
      </c>
      <c r="G29" s="174">
        <v>0</v>
      </c>
      <c r="H29" s="174">
        <v>0</v>
      </c>
      <c r="I29" s="174">
        <v>0</v>
      </c>
      <c r="J29" s="185"/>
      <c r="K29" s="174"/>
      <c r="L29" s="174"/>
      <c r="M29" s="174"/>
      <c r="N29" s="174"/>
      <c r="O29" s="176"/>
      <c r="P29" s="84">
        <f t="shared" si="1"/>
        <v>0</v>
      </c>
      <c r="Q29" s="173"/>
      <c r="R29" s="174"/>
      <c r="S29" s="174"/>
      <c r="T29" s="174"/>
      <c r="U29" s="174"/>
      <c r="V29" s="176"/>
      <c r="W29" s="340"/>
      <c r="X29" s="84">
        <f t="shared" si="0"/>
        <v>0</v>
      </c>
    </row>
    <row r="30" spans="1:24" ht="24" customHeight="1">
      <c r="A30" s="454"/>
      <c r="B30" s="448" t="s">
        <v>197</v>
      </c>
      <c r="C30" s="449"/>
      <c r="D30" s="173">
        <v>0</v>
      </c>
      <c r="E30" s="174">
        <v>0</v>
      </c>
      <c r="F30" s="174">
        <v>0</v>
      </c>
      <c r="G30" s="174">
        <v>0</v>
      </c>
      <c r="H30" s="174">
        <v>0</v>
      </c>
      <c r="I30" s="174">
        <v>0</v>
      </c>
      <c r="J30" s="185"/>
      <c r="K30" s="174"/>
      <c r="L30" s="174"/>
      <c r="M30" s="174"/>
      <c r="N30" s="174"/>
      <c r="O30" s="176"/>
      <c r="P30" s="84">
        <f t="shared" si="1"/>
        <v>0</v>
      </c>
      <c r="Q30" s="173"/>
      <c r="R30" s="174"/>
      <c r="S30" s="174"/>
      <c r="T30" s="174"/>
      <c r="U30" s="174"/>
      <c r="V30" s="176"/>
      <c r="W30" s="340"/>
      <c r="X30" s="84">
        <f t="shared" si="0"/>
        <v>0</v>
      </c>
    </row>
    <row r="31" spans="1:24" ht="24" customHeight="1">
      <c r="A31" s="454"/>
      <c r="B31" s="450" t="s">
        <v>174</v>
      </c>
      <c r="C31" s="466"/>
      <c r="D31" s="189">
        <v>0</v>
      </c>
      <c r="E31" s="190">
        <v>0</v>
      </c>
      <c r="F31" s="190">
        <v>0</v>
      </c>
      <c r="G31" s="190">
        <v>0</v>
      </c>
      <c r="H31" s="190">
        <v>0</v>
      </c>
      <c r="I31" s="190">
        <v>0</v>
      </c>
      <c r="J31" s="334"/>
      <c r="K31" s="190"/>
      <c r="L31" s="190"/>
      <c r="M31" s="190"/>
      <c r="N31" s="190"/>
      <c r="O31" s="335"/>
      <c r="P31" s="302">
        <f t="shared" si="1"/>
        <v>0</v>
      </c>
      <c r="Q31" s="189"/>
      <c r="R31" s="190"/>
      <c r="S31" s="190"/>
      <c r="T31" s="190"/>
      <c r="U31" s="190"/>
      <c r="V31" s="335"/>
      <c r="W31" s="174"/>
      <c r="X31" s="91">
        <f t="shared" si="0"/>
        <v>0</v>
      </c>
    </row>
    <row r="32" spans="1:24" ht="24" customHeight="1">
      <c r="A32" s="453" t="s">
        <v>232</v>
      </c>
      <c r="B32" s="446" t="s">
        <v>173</v>
      </c>
      <c r="C32" s="447"/>
      <c r="D32" s="182"/>
      <c r="E32" s="183">
        <v>100</v>
      </c>
      <c r="F32" s="183">
        <v>0</v>
      </c>
      <c r="G32" s="183">
        <v>0</v>
      </c>
      <c r="H32" s="183"/>
      <c r="I32" s="183"/>
      <c r="J32" s="336"/>
      <c r="K32" s="183"/>
      <c r="L32" s="183"/>
      <c r="M32" s="183"/>
      <c r="N32" s="183"/>
      <c r="O32" s="337"/>
      <c r="P32" s="87">
        <f t="shared" si="1"/>
        <v>100</v>
      </c>
      <c r="Q32" s="182"/>
      <c r="R32" s="183">
        <v>100</v>
      </c>
      <c r="S32" s="183"/>
      <c r="T32" s="183">
        <v>0</v>
      </c>
      <c r="U32" s="183">
        <v>100</v>
      </c>
      <c r="V32" s="343">
        <v>0</v>
      </c>
      <c r="W32" s="344"/>
      <c r="X32" s="87">
        <f t="shared" si="0"/>
        <v>200</v>
      </c>
    </row>
    <row r="33" spans="1:24" ht="24" customHeight="1">
      <c r="A33" s="454"/>
      <c r="B33" s="448" t="s">
        <v>172</v>
      </c>
      <c r="C33" s="449"/>
      <c r="D33" s="173">
        <v>100</v>
      </c>
      <c r="E33" s="174"/>
      <c r="F33" s="174">
        <v>0</v>
      </c>
      <c r="G33" s="174">
        <v>0</v>
      </c>
      <c r="H33" s="174">
        <v>50</v>
      </c>
      <c r="I33" s="174"/>
      <c r="J33" s="185">
        <v>100</v>
      </c>
      <c r="K33" s="174"/>
      <c r="L33" s="174">
        <v>35</v>
      </c>
      <c r="M33" s="174"/>
      <c r="N33" s="174"/>
      <c r="O33" s="176"/>
      <c r="P33" s="84">
        <f t="shared" si="1"/>
        <v>285</v>
      </c>
      <c r="Q33" s="173">
        <v>100</v>
      </c>
      <c r="R33" s="174"/>
      <c r="S33" s="174">
        <v>100</v>
      </c>
      <c r="T33" s="174">
        <v>0</v>
      </c>
      <c r="U33" s="174">
        <v>50</v>
      </c>
      <c r="V33" s="174">
        <v>0</v>
      </c>
      <c r="W33" s="340">
        <v>200</v>
      </c>
      <c r="X33" s="84">
        <f t="shared" si="0"/>
        <v>450</v>
      </c>
    </row>
    <row r="34" spans="1:24" ht="24" customHeight="1">
      <c r="A34" s="454"/>
      <c r="B34" s="450" t="s">
        <v>198</v>
      </c>
      <c r="C34" s="466"/>
      <c r="D34" s="173">
        <f>SUM(D35:D38)</f>
        <v>0</v>
      </c>
      <c r="E34" s="174">
        <f t="shared" ref="E34:O34" si="9">SUM(E35:E38)</f>
        <v>0</v>
      </c>
      <c r="F34" s="174">
        <f t="shared" si="9"/>
        <v>100</v>
      </c>
      <c r="G34" s="174">
        <f t="shared" si="9"/>
        <v>0</v>
      </c>
      <c r="H34" s="174">
        <f t="shared" si="9"/>
        <v>0</v>
      </c>
      <c r="I34" s="174">
        <f t="shared" si="9"/>
        <v>100</v>
      </c>
      <c r="J34" s="174">
        <f t="shared" si="9"/>
        <v>0</v>
      </c>
      <c r="K34" s="174">
        <f t="shared" si="9"/>
        <v>0</v>
      </c>
      <c r="L34" s="174">
        <f t="shared" si="9"/>
        <v>0</v>
      </c>
      <c r="M34" s="174">
        <f t="shared" si="9"/>
        <v>0</v>
      </c>
      <c r="N34" s="174">
        <f t="shared" si="9"/>
        <v>50</v>
      </c>
      <c r="O34" s="174">
        <f t="shared" si="9"/>
        <v>0</v>
      </c>
      <c r="P34" s="84">
        <f t="shared" si="1"/>
        <v>250</v>
      </c>
      <c r="Q34" s="174">
        <f t="shared" ref="Q34" si="10">SUM(Q35:Q38)</f>
        <v>0</v>
      </c>
      <c r="R34" s="174">
        <f t="shared" ref="R34:W34" si="11">SUM(R35:R38)</f>
        <v>0</v>
      </c>
      <c r="S34" s="174">
        <f t="shared" si="11"/>
        <v>0</v>
      </c>
      <c r="T34" s="174">
        <f t="shared" si="11"/>
        <v>0</v>
      </c>
      <c r="U34" s="174">
        <f t="shared" si="11"/>
        <v>0</v>
      </c>
      <c r="V34" s="184">
        <f t="shared" si="11"/>
        <v>100</v>
      </c>
      <c r="W34" s="342">
        <f t="shared" si="11"/>
        <v>0</v>
      </c>
      <c r="X34" s="84">
        <f t="shared" si="0"/>
        <v>100</v>
      </c>
    </row>
    <row r="35" spans="1:24" ht="24" customHeight="1">
      <c r="A35" s="454"/>
      <c r="B35" s="452"/>
      <c r="C35" s="352" t="s">
        <v>176</v>
      </c>
      <c r="D35" s="173">
        <v>0</v>
      </c>
      <c r="E35" s="174">
        <v>0</v>
      </c>
      <c r="F35" s="174">
        <v>0</v>
      </c>
      <c r="G35" s="174">
        <v>0</v>
      </c>
      <c r="H35" s="174">
        <v>0</v>
      </c>
      <c r="I35" s="174">
        <v>0</v>
      </c>
      <c r="J35" s="185"/>
      <c r="K35" s="174"/>
      <c r="L35" s="174"/>
      <c r="M35" s="174"/>
      <c r="N35" s="174"/>
      <c r="O35" s="176"/>
      <c r="P35" s="84">
        <f t="shared" si="1"/>
        <v>0</v>
      </c>
      <c r="Q35" s="173"/>
      <c r="R35" s="174"/>
      <c r="S35" s="174"/>
      <c r="T35" s="174"/>
      <c r="U35" s="174"/>
      <c r="V35" s="176"/>
      <c r="W35" s="340"/>
      <c r="X35" s="84">
        <f t="shared" si="0"/>
        <v>0</v>
      </c>
    </row>
    <row r="36" spans="1:24" ht="24" customHeight="1">
      <c r="A36" s="454"/>
      <c r="B36" s="452"/>
      <c r="C36" s="352" t="s">
        <v>171</v>
      </c>
      <c r="D36" s="173">
        <v>0</v>
      </c>
      <c r="E36" s="174">
        <v>0</v>
      </c>
      <c r="F36" s="174">
        <v>100</v>
      </c>
      <c r="G36" s="174"/>
      <c r="H36" s="174"/>
      <c r="I36" s="174">
        <v>100</v>
      </c>
      <c r="J36" s="185"/>
      <c r="K36" s="174"/>
      <c r="L36" s="174"/>
      <c r="M36" s="174"/>
      <c r="N36" s="174"/>
      <c r="O36" s="176"/>
      <c r="P36" s="84">
        <f t="shared" si="1"/>
        <v>200</v>
      </c>
      <c r="Q36" s="173"/>
      <c r="R36" s="174"/>
      <c r="S36" s="174"/>
      <c r="T36" s="174"/>
      <c r="U36" s="174"/>
      <c r="V36" s="176">
        <v>100</v>
      </c>
      <c r="W36" s="174"/>
      <c r="X36" s="84">
        <f t="shared" si="0"/>
        <v>100</v>
      </c>
    </row>
    <row r="37" spans="1:24" ht="24" customHeight="1">
      <c r="A37" s="454"/>
      <c r="B37" s="452"/>
      <c r="C37" s="352" t="s">
        <v>175</v>
      </c>
      <c r="D37" s="173">
        <v>0</v>
      </c>
      <c r="E37" s="174">
        <v>0</v>
      </c>
      <c r="F37" s="174">
        <v>0</v>
      </c>
      <c r="G37" s="174">
        <v>0</v>
      </c>
      <c r="H37" s="174">
        <v>0</v>
      </c>
      <c r="I37" s="174">
        <v>0</v>
      </c>
      <c r="J37" s="185"/>
      <c r="K37" s="174"/>
      <c r="L37" s="174"/>
      <c r="M37" s="174"/>
      <c r="N37" s="174"/>
      <c r="O37" s="176"/>
      <c r="P37" s="84">
        <f t="shared" si="1"/>
        <v>0</v>
      </c>
      <c r="Q37" s="173"/>
      <c r="R37" s="174"/>
      <c r="S37" s="174"/>
      <c r="T37" s="174"/>
      <c r="U37" s="174"/>
      <c r="V37" s="176"/>
      <c r="W37" s="340"/>
      <c r="X37" s="84">
        <f t="shared" si="0"/>
        <v>0</v>
      </c>
    </row>
    <row r="38" spans="1:24" ht="24" customHeight="1">
      <c r="A38" s="454"/>
      <c r="B38" s="452"/>
      <c r="C38" s="352" t="s">
        <v>170</v>
      </c>
      <c r="D38" s="173">
        <v>0</v>
      </c>
      <c r="E38" s="174">
        <v>0</v>
      </c>
      <c r="F38" s="174"/>
      <c r="G38" s="174">
        <v>0</v>
      </c>
      <c r="H38" s="174">
        <v>0</v>
      </c>
      <c r="I38" s="174">
        <v>0</v>
      </c>
      <c r="J38" s="185"/>
      <c r="K38" s="174"/>
      <c r="L38" s="174"/>
      <c r="M38" s="174"/>
      <c r="N38" s="174">
        <v>50</v>
      </c>
      <c r="O38" s="176"/>
      <c r="P38" s="84">
        <f t="shared" si="1"/>
        <v>50</v>
      </c>
      <c r="Q38" s="173"/>
      <c r="R38" s="174"/>
      <c r="S38" s="174"/>
      <c r="T38" s="174"/>
      <c r="U38" s="174"/>
      <c r="V38" s="176"/>
      <c r="W38" s="340"/>
      <c r="X38" s="84">
        <f t="shared" si="0"/>
        <v>0</v>
      </c>
    </row>
    <row r="39" spans="1:24" ht="24" customHeight="1">
      <c r="A39" s="454"/>
      <c r="B39" s="448" t="s">
        <v>197</v>
      </c>
      <c r="C39" s="449"/>
      <c r="D39" s="173">
        <v>0</v>
      </c>
      <c r="E39" s="174">
        <v>0</v>
      </c>
      <c r="F39" s="174">
        <v>0</v>
      </c>
      <c r="G39" s="174">
        <v>0</v>
      </c>
      <c r="H39" s="174">
        <v>0</v>
      </c>
      <c r="I39" s="174">
        <v>0</v>
      </c>
      <c r="J39" s="185"/>
      <c r="K39" s="174"/>
      <c r="L39" s="174"/>
      <c r="M39" s="174"/>
      <c r="N39" s="174"/>
      <c r="O39" s="176"/>
      <c r="P39" s="84">
        <f t="shared" si="1"/>
        <v>0</v>
      </c>
      <c r="Q39" s="173"/>
      <c r="R39" s="174"/>
      <c r="S39" s="174"/>
      <c r="T39" s="174"/>
      <c r="U39" s="174"/>
      <c r="V39" s="176"/>
      <c r="W39" s="340"/>
      <c r="X39" s="84">
        <f t="shared" si="0"/>
        <v>0</v>
      </c>
    </row>
    <row r="40" spans="1:24" ht="24" customHeight="1">
      <c r="A40" s="455"/>
      <c r="B40" s="444" t="s">
        <v>174</v>
      </c>
      <c r="C40" s="467"/>
      <c r="D40" s="180">
        <v>0</v>
      </c>
      <c r="E40" s="181">
        <v>0</v>
      </c>
      <c r="F40" s="181">
        <v>0</v>
      </c>
      <c r="G40" s="181">
        <v>0</v>
      </c>
      <c r="H40" s="181">
        <v>0</v>
      </c>
      <c r="I40" s="181">
        <v>0</v>
      </c>
      <c r="J40" s="332"/>
      <c r="K40" s="181"/>
      <c r="L40" s="181"/>
      <c r="M40" s="181"/>
      <c r="N40" s="181"/>
      <c r="O40" s="333"/>
      <c r="P40" s="301">
        <f t="shared" si="1"/>
        <v>0</v>
      </c>
      <c r="Q40" s="180"/>
      <c r="R40" s="181"/>
      <c r="S40" s="181"/>
      <c r="T40" s="181"/>
      <c r="U40" s="181"/>
      <c r="V40" s="333"/>
      <c r="W40" s="341">
        <v>200</v>
      </c>
      <c r="X40" s="86">
        <f t="shared" si="0"/>
        <v>200</v>
      </c>
    </row>
    <row r="41" spans="1:24" ht="24" customHeight="1">
      <c r="A41" s="453" t="s">
        <v>233</v>
      </c>
      <c r="B41" s="446" t="s">
        <v>173</v>
      </c>
      <c r="C41" s="447"/>
      <c r="D41" s="182">
        <v>400</v>
      </c>
      <c r="E41" s="183"/>
      <c r="F41" s="183"/>
      <c r="G41" s="183"/>
      <c r="H41" s="183"/>
      <c r="I41" s="183"/>
      <c r="J41" s="331">
        <v>100</v>
      </c>
      <c r="K41" s="172"/>
      <c r="L41" s="172"/>
      <c r="M41" s="172"/>
      <c r="N41" s="172"/>
      <c r="O41" s="299"/>
      <c r="P41" s="87">
        <f t="shared" si="1"/>
        <v>500</v>
      </c>
      <c r="Q41" s="171"/>
      <c r="R41" s="172">
        <v>300</v>
      </c>
      <c r="S41" s="172">
        <v>0</v>
      </c>
      <c r="T41" s="172">
        <v>0</v>
      </c>
      <c r="U41" s="172">
        <v>0</v>
      </c>
      <c r="V41" s="338">
        <v>0</v>
      </c>
      <c r="W41" s="339"/>
      <c r="X41" s="87">
        <f t="shared" si="0"/>
        <v>300</v>
      </c>
    </row>
    <row r="42" spans="1:24" ht="24" customHeight="1">
      <c r="A42" s="454"/>
      <c r="B42" s="448" t="s">
        <v>172</v>
      </c>
      <c r="C42" s="449"/>
      <c r="D42" s="173"/>
      <c r="E42" s="174"/>
      <c r="F42" s="174"/>
      <c r="G42" s="174">
        <v>100</v>
      </c>
      <c r="H42" s="174"/>
      <c r="I42" s="174"/>
      <c r="J42" s="185">
        <v>400</v>
      </c>
      <c r="K42" s="174">
        <v>130</v>
      </c>
      <c r="L42" s="174">
        <v>80</v>
      </c>
      <c r="M42" s="174"/>
      <c r="N42" s="174"/>
      <c r="O42" s="176"/>
      <c r="P42" s="84">
        <f t="shared" si="1"/>
        <v>710</v>
      </c>
      <c r="Q42" s="173">
        <v>400</v>
      </c>
      <c r="R42" s="174"/>
      <c r="S42" s="174">
        <v>0</v>
      </c>
      <c r="T42" s="174"/>
      <c r="U42" s="174">
        <v>0</v>
      </c>
      <c r="V42" s="174">
        <v>0</v>
      </c>
      <c r="W42" s="340"/>
      <c r="X42" s="84">
        <f t="shared" si="0"/>
        <v>400</v>
      </c>
    </row>
    <row r="43" spans="1:24" ht="24" customHeight="1">
      <c r="A43" s="454"/>
      <c r="B43" s="450" t="s">
        <v>198</v>
      </c>
      <c r="C43" s="466"/>
      <c r="D43" s="173">
        <f>SUM(D44:D47)</f>
        <v>0</v>
      </c>
      <c r="E43" s="174">
        <f t="shared" ref="E43:O43" si="12">SUM(E44:E47)</f>
        <v>200</v>
      </c>
      <c r="F43" s="174">
        <f t="shared" si="12"/>
        <v>0</v>
      </c>
      <c r="G43" s="174">
        <f t="shared" si="12"/>
        <v>0</v>
      </c>
      <c r="H43" s="174">
        <f t="shared" si="12"/>
        <v>0</v>
      </c>
      <c r="I43" s="174">
        <f t="shared" si="12"/>
        <v>0</v>
      </c>
      <c r="J43" s="174">
        <f t="shared" si="12"/>
        <v>0</v>
      </c>
      <c r="K43" s="174">
        <f t="shared" si="12"/>
        <v>0</v>
      </c>
      <c r="L43" s="174">
        <f t="shared" si="12"/>
        <v>0</v>
      </c>
      <c r="M43" s="174">
        <f t="shared" si="12"/>
        <v>0</v>
      </c>
      <c r="N43" s="174">
        <f t="shared" si="12"/>
        <v>0</v>
      </c>
      <c r="O43" s="174">
        <f t="shared" si="12"/>
        <v>0</v>
      </c>
      <c r="P43" s="84">
        <f t="shared" si="1"/>
        <v>200</v>
      </c>
      <c r="Q43" s="174">
        <f t="shared" ref="Q43" si="13">SUM(Q44:Q47)</f>
        <v>0</v>
      </c>
      <c r="R43" s="174">
        <f t="shared" ref="R43:W43" si="14">SUM(R44:R47)</f>
        <v>0</v>
      </c>
      <c r="S43" s="174">
        <f t="shared" si="14"/>
        <v>0</v>
      </c>
      <c r="T43" s="174">
        <f t="shared" si="14"/>
        <v>0</v>
      </c>
      <c r="U43" s="174">
        <f t="shared" si="14"/>
        <v>0</v>
      </c>
      <c r="V43" s="184">
        <f t="shared" si="14"/>
        <v>0</v>
      </c>
      <c r="W43" s="342">
        <f t="shared" si="14"/>
        <v>0</v>
      </c>
      <c r="X43" s="84">
        <f t="shared" si="0"/>
        <v>0</v>
      </c>
    </row>
    <row r="44" spans="1:24" ht="24" customHeight="1">
      <c r="A44" s="454"/>
      <c r="B44" s="452"/>
      <c r="C44" s="352" t="s">
        <v>176</v>
      </c>
      <c r="D44" s="173">
        <v>0</v>
      </c>
      <c r="E44" s="174">
        <v>0</v>
      </c>
      <c r="F44" s="174">
        <v>0</v>
      </c>
      <c r="G44" s="174">
        <v>0</v>
      </c>
      <c r="H44" s="174">
        <v>0</v>
      </c>
      <c r="I44" s="174">
        <v>0</v>
      </c>
      <c r="J44" s="185"/>
      <c r="K44" s="174"/>
      <c r="L44" s="174"/>
      <c r="M44" s="174"/>
      <c r="N44" s="174"/>
      <c r="O44" s="176"/>
      <c r="P44" s="84">
        <f t="shared" si="1"/>
        <v>0</v>
      </c>
      <c r="Q44" s="173">
        <v>0</v>
      </c>
      <c r="R44" s="174">
        <v>0</v>
      </c>
      <c r="S44" s="174">
        <v>0</v>
      </c>
      <c r="T44" s="174">
        <v>0</v>
      </c>
      <c r="U44" s="174">
        <v>0</v>
      </c>
      <c r="V44" s="176">
        <v>0</v>
      </c>
      <c r="W44" s="340"/>
      <c r="X44" s="84">
        <f t="shared" si="0"/>
        <v>0</v>
      </c>
    </row>
    <row r="45" spans="1:24" ht="24" customHeight="1">
      <c r="A45" s="454"/>
      <c r="B45" s="452"/>
      <c r="C45" s="352" t="s">
        <v>171</v>
      </c>
      <c r="D45" s="184">
        <v>0</v>
      </c>
      <c r="E45" s="174">
        <v>200</v>
      </c>
      <c r="F45" s="174">
        <v>0</v>
      </c>
      <c r="G45" s="174">
        <v>0</v>
      </c>
      <c r="H45" s="185">
        <v>0</v>
      </c>
      <c r="I45" s="174">
        <v>0</v>
      </c>
      <c r="J45" s="185"/>
      <c r="K45" s="174"/>
      <c r="L45" s="174"/>
      <c r="M45" s="174"/>
      <c r="N45" s="174"/>
      <c r="O45" s="176"/>
      <c r="P45" s="84">
        <f t="shared" si="1"/>
        <v>200</v>
      </c>
      <c r="Q45" s="173">
        <v>0</v>
      </c>
      <c r="R45" s="174"/>
      <c r="S45" s="174">
        <v>0</v>
      </c>
      <c r="T45" s="174">
        <v>0</v>
      </c>
      <c r="U45" s="174">
        <v>0</v>
      </c>
      <c r="V45" s="176">
        <v>0</v>
      </c>
      <c r="W45" s="340"/>
      <c r="X45" s="84">
        <f t="shared" si="0"/>
        <v>0</v>
      </c>
    </row>
    <row r="46" spans="1:24" ht="24" customHeight="1">
      <c r="A46" s="454"/>
      <c r="B46" s="452"/>
      <c r="C46" s="352" t="s">
        <v>175</v>
      </c>
      <c r="D46" s="173">
        <v>0</v>
      </c>
      <c r="E46" s="174">
        <v>0</v>
      </c>
      <c r="F46" s="174">
        <v>0</v>
      </c>
      <c r="G46" s="174">
        <v>0</v>
      </c>
      <c r="H46" s="174">
        <v>0</v>
      </c>
      <c r="I46" s="174">
        <v>0</v>
      </c>
      <c r="J46" s="185"/>
      <c r="K46" s="174"/>
      <c r="L46" s="174"/>
      <c r="M46" s="174"/>
      <c r="N46" s="174"/>
      <c r="O46" s="176"/>
      <c r="P46" s="84">
        <f t="shared" si="1"/>
        <v>0</v>
      </c>
      <c r="Q46" s="173">
        <v>0</v>
      </c>
      <c r="R46" s="174">
        <v>0</v>
      </c>
      <c r="S46" s="174">
        <v>0</v>
      </c>
      <c r="T46" s="174">
        <v>0</v>
      </c>
      <c r="U46" s="174">
        <v>0</v>
      </c>
      <c r="V46" s="176">
        <v>0</v>
      </c>
      <c r="W46" s="340"/>
      <c r="X46" s="84">
        <f t="shared" si="0"/>
        <v>0</v>
      </c>
    </row>
    <row r="47" spans="1:24" ht="24" customHeight="1">
      <c r="A47" s="454"/>
      <c r="B47" s="452"/>
      <c r="C47" s="352" t="s">
        <v>170</v>
      </c>
      <c r="D47" s="173"/>
      <c r="E47" s="174">
        <v>0</v>
      </c>
      <c r="F47" s="185">
        <v>0</v>
      </c>
      <c r="G47" s="174">
        <v>0</v>
      </c>
      <c r="H47" s="174">
        <v>0</v>
      </c>
      <c r="I47" s="174">
        <v>0</v>
      </c>
      <c r="J47" s="185"/>
      <c r="K47" s="174"/>
      <c r="L47" s="174"/>
      <c r="M47" s="174"/>
      <c r="N47" s="174"/>
      <c r="O47" s="176"/>
      <c r="P47" s="84">
        <f t="shared" si="1"/>
        <v>0</v>
      </c>
      <c r="Q47" s="173">
        <v>0</v>
      </c>
      <c r="R47" s="174">
        <v>0</v>
      </c>
      <c r="S47" s="174">
        <v>0</v>
      </c>
      <c r="T47" s="174">
        <v>0</v>
      </c>
      <c r="U47" s="174">
        <v>0</v>
      </c>
      <c r="V47" s="176">
        <v>0</v>
      </c>
      <c r="W47" s="340"/>
      <c r="X47" s="84">
        <f t="shared" si="0"/>
        <v>0</v>
      </c>
    </row>
    <row r="48" spans="1:24" ht="24" customHeight="1">
      <c r="A48" s="454"/>
      <c r="B48" s="448" t="s">
        <v>309</v>
      </c>
      <c r="C48" s="449"/>
      <c r="D48" s="173">
        <v>0</v>
      </c>
      <c r="E48" s="174">
        <v>0</v>
      </c>
      <c r="F48" s="174">
        <v>0</v>
      </c>
      <c r="G48" s="174">
        <v>0</v>
      </c>
      <c r="H48" s="174">
        <v>0</v>
      </c>
      <c r="I48" s="174">
        <v>0</v>
      </c>
      <c r="J48" s="185"/>
      <c r="K48" s="174"/>
      <c r="L48" s="174"/>
      <c r="M48" s="174"/>
      <c r="N48" s="174"/>
      <c r="O48" s="176"/>
      <c r="P48" s="84">
        <f t="shared" si="1"/>
        <v>0</v>
      </c>
      <c r="Q48" s="173">
        <v>0</v>
      </c>
      <c r="R48" s="174">
        <v>0</v>
      </c>
      <c r="S48" s="174">
        <v>0</v>
      </c>
      <c r="T48" s="174">
        <v>0</v>
      </c>
      <c r="U48" s="174">
        <v>0</v>
      </c>
      <c r="V48" s="176">
        <v>0</v>
      </c>
      <c r="W48" s="340"/>
      <c r="X48" s="84">
        <f t="shared" si="0"/>
        <v>0</v>
      </c>
    </row>
    <row r="49" spans="1:24" ht="24" customHeight="1">
      <c r="A49" s="455"/>
      <c r="B49" s="444" t="s">
        <v>174</v>
      </c>
      <c r="C49" s="467"/>
      <c r="D49" s="180">
        <v>0</v>
      </c>
      <c r="E49" s="181">
        <v>0</v>
      </c>
      <c r="F49" s="181">
        <v>0</v>
      </c>
      <c r="G49" s="181">
        <v>0</v>
      </c>
      <c r="H49" s="181">
        <v>0</v>
      </c>
      <c r="I49" s="181">
        <v>0</v>
      </c>
      <c r="J49" s="334"/>
      <c r="K49" s="190"/>
      <c r="L49" s="190"/>
      <c r="M49" s="190"/>
      <c r="N49" s="190"/>
      <c r="O49" s="335"/>
      <c r="P49" s="301">
        <f t="shared" si="1"/>
        <v>0</v>
      </c>
      <c r="Q49" s="189">
        <v>0</v>
      </c>
      <c r="R49" s="190">
        <v>0</v>
      </c>
      <c r="S49" s="190">
        <v>0</v>
      </c>
      <c r="T49" s="190">
        <v>0</v>
      </c>
      <c r="U49" s="190">
        <v>0</v>
      </c>
      <c r="V49" s="335">
        <v>0</v>
      </c>
      <c r="W49" s="297">
        <v>1000</v>
      </c>
      <c r="X49" s="86">
        <f t="shared" si="0"/>
        <v>1000</v>
      </c>
    </row>
    <row r="50" spans="1:24" ht="24" customHeight="1">
      <c r="A50" s="453" t="s">
        <v>234</v>
      </c>
      <c r="B50" s="446" t="s">
        <v>173</v>
      </c>
      <c r="C50" s="447"/>
      <c r="D50" s="182">
        <v>100</v>
      </c>
      <c r="E50" s="183"/>
      <c r="F50" s="183">
        <v>0</v>
      </c>
      <c r="G50" s="183">
        <v>100</v>
      </c>
      <c r="H50" s="183">
        <v>100</v>
      </c>
      <c r="I50" s="183">
        <v>0</v>
      </c>
      <c r="J50" s="336">
        <v>100</v>
      </c>
      <c r="K50" s="183">
        <v>80</v>
      </c>
      <c r="L50" s="183"/>
      <c r="M50" s="183"/>
      <c r="N50" s="183"/>
      <c r="O50" s="337"/>
      <c r="P50" s="87">
        <f t="shared" si="1"/>
        <v>480</v>
      </c>
      <c r="Q50" s="182">
        <v>100</v>
      </c>
      <c r="R50" s="183">
        <v>0</v>
      </c>
      <c r="S50" s="183">
        <v>0</v>
      </c>
      <c r="T50" s="183">
        <v>100</v>
      </c>
      <c r="U50" s="183"/>
      <c r="V50" s="343">
        <v>0</v>
      </c>
      <c r="W50" s="344">
        <v>150</v>
      </c>
      <c r="X50" s="87">
        <f>SUM(Q50:W50)</f>
        <v>350</v>
      </c>
    </row>
    <row r="51" spans="1:24" ht="24" customHeight="1">
      <c r="A51" s="454"/>
      <c r="B51" s="448" t="s">
        <v>172</v>
      </c>
      <c r="C51" s="449"/>
      <c r="D51" s="173">
        <v>0</v>
      </c>
      <c r="E51" s="174">
        <v>0</v>
      </c>
      <c r="F51" s="174">
        <v>0</v>
      </c>
      <c r="G51" s="174">
        <v>0</v>
      </c>
      <c r="H51" s="174"/>
      <c r="I51" s="174">
        <v>0</v>
      </c>
      <c r="J51" s="185"/>
      <c r="K51" s="174"/>
      <c r="L51" s="174">
        <v>100</v>
      </c>
      <c r="M51" s="174"/>
      <c r="N51" s="174"/>
      <c r="O51" s="176"/>
      <c r="P51" s="84">
        <f t="shared" si="1"/>
        <v>100</v>
      </c>
      <c r="Q51" s="173">
        <v>0</v>
      </c>
      <c r="R51" s="174">
        <v>0</v>
      </c>
      <c r="S51" s="174">
        <v>0</v>
      </c>
      <c r="T51" s="174">
        <v>100</v>
      </c>
      <c r="U51" s="174">
        <v>0</v>
      </c>
      <c r="V51" s="174">
        <v>0</v>
      </c>
      <c r="W51" s="340">
        <v>100</v>
      </c>
      <c r="X51" s="84">
        <f t="shared" ref="X51:X114" si="15">SUM(Q51:W51)</f>
        <v>200</v>
      </c>
    </row>
    <row r="52" spans="1:24" ht="24" customHeight="1">
      <c r="A52" s="454"/>
      <c r="B52" s="450" t="s">
        <v>198</v>
      </c>
      <c r="C52" s="466"/>
      <c r="D52" s="173">
        <f>SUM(D53:D56)</f>
        <v>0</v>
      </c>
      <c r="E52" s="174">
        <f t="shared" ref="E52:O52" si="16">SUM(E53:E56)</f>
        <v>100</v>
      </c>
      <c r="F52" s="174">
        <f t="shared" si="16"/>
        <v>0</v>
      </c>
      <c r="G52" s="174">
        <f t="shared" si="16"/>
        <v>0</v>
      </c>
      <c r="H52" s="174">
        <f t="shared" si="16"/>
        <v>0</v>
      </c>
      <c r="I52" s="174">
        <f t="shared" si="16"/>
        <v>0</v>
      </c>
      <c r="J52" s="174">
        <f t="shared" si="16"/>
        <v>100</v>
      </c>
      <c r="K52" s="174">
        <f t="shared" si="16"/>
        <v>0</v>
      </c>
      <c r="L52" s="174">
        <f t="shared" si="16"/>
        <v>0</v>
      </c>
      <c r="M52" s="174">
        <f t="shared" si="16"/>
        <v>0</v>
      </c>
      <c r="N52" s="174">
        <f t="shared" si="16"/>
        <v>0</v>
      </c>
      <c r="O52" s="174">
        <f t="shared" si="16"/>
        <v>0</v>
      </c>
      <c r="P52" s="84">
        <f t="shared" si="1"/>
        <v>200</v>
      </c>
      <c r="Q52" s="174">
        <f t="shared" ref="Q52" si="17">SUM(Q53:Q56)</f>
        <v>0</v>
      </c>
      <c r="R52" s="174">
        <f t="shared" ref="R52:W52" si="18">SUM(R53:R56)</f>
        <v>100</v>
      </c>
      <c r="S52" s="174">
        <f t="shared" si="18"/>
        <v>0</v>
      </c>
      <c r="T52" s="174">
        <f t="shared" si="18"/>
        <v>0</v>
      </c>
      <c r="U52" s="174">
        <f t="shared" si="18"/>
        <v>0</v>
      </c>
      <c r="V52" s="184">
        <f t="shared" si="18"/>
        <v>0</v>
      </c>
      <c r="W52" s="342">
        <f t="shared" si="18"/>
        <v>0</v>
      </c>
      <c r="X52" s="84">
        <f t="shared" si="15"/>
        <v>100</v>
      </c>
    </row>
    <row r="53" spans="1:24" ht="24" customHeight="1">
      <c r="A53" s="454"/>
      <c r="B53" s="452"/>
      <c r="C53" s="352" t="s">
        <v>176</v>
      </c>
      <c r="D53" s="173">
        <v>0</v>
      </c>
      <c r="E53" s="174">
        <v>0</v>
      </c>
      <c r="F53" s="174">
        <v>0</v>
      </c>
      <c r="G53" s="174">
        <v>0</v>
      </c>
      <c r="H53" s="174">
        <v>0</v>
      </c>
      <c r="I53" s="174">
        <v>0</v>
      </c>
      <c r="J53" s="185"/>
      <c r="K53" s="174"/>
      <c r="L53" s="174"/>
      <c r="M53" s="174"/>
      <c r="N53" s="174"/>
      <c r="O53" s="176"/>
      <c r="P53" s="84">
        <f t="shared" si="1"/>
        <v>0</v>
      </c>
      <c r="Q53" s="173">
        <v>0</v>
      </c>
      <c r="R53" s="174">
        <v>30</v>
      </c>
      <c r="S53" s="174">
        <v>0</v>
      </c>
      <c r="T53" s="174">
        <v>0</v>
      </c>
      <c r="U53" s="174">
        <v>0</v>
      </c>
      <c r="V53" s="176">
        <v>0</v>
      </c>
      <c r="W53" s="340"/>
      <c r="X53" s="84">
        <f t="shared" si="15"/>
        <v>30</v>
      </c>
    </row>
    <row r="54" spans="1:24" ht="24" customHeight="1">
      <c r="A54" s="454"/>
      <c r="B54" s="452"/>
      <c r="C54" s="352" t="s">
        <v>171</v>
      </c>
      <c r="D54" s="173">
        <v>0</v>
      </c>
      <c r="E54" s="174">
        <v>100</v>
      </c>
      <c r="F54" s="185">
        <v>0</v>
      </c>
      <c r="G54" s="174">
        <v>0</v>
      </c>
      <c r="H54" s="174">
        <v>0</v>
      </c>
      <c r="I54" s="174">
        <v>0</v>
      </c>
      <c r="J54" s="185">
        <v>100</v>
      </c>
      <c r="K54" s="174"/>
      <c r="L54" s="174"/>
      <c r="M54" s="174"/>
      <c r="N54" s="174"/>
      <c r="O54" s="176"/>
      <c r="P54" s="84">
        <f t="shared" si="1"/>
        <v>200</v>
      </c>
      <c r="Q54" s="173">
        <v>0</v>
      </c>
      <c r="R54" s="174">
        <v>70</v>
      </c>
      <c r="S54" s="174">
        <v>0</v>
      </c>
      <c r="T54" s="174">
        <v>0</v>
      </c>
      <c r="U54" s="174">
        <v>0</v>
      </c>
      <c r="V54" s="176">
        <v>0</v>
      </c>
      <c r="W54" s="174"/>
      <c r="X54" s="84">
        <f t="shared" si="15"/>
        <v>70</v>
      </c>
    </row>
    <row r="55" spans="1:24" ht="24" customHeight="1">
      <c r="A55" s="454"/>
      <c r="B55" s="452"/>
      <c r="C55" s="352" t="s">
        <v>175</v>
      </c>
      <c r="D55" s="173">
        <v>0</v>
      </c>
      <c r="E55" s="174">
        <v>0</v>
      </c>
      <c r="F55" s="174">
        <v>0</v>
      </c>
      <c r="G55" s="174">
        <v>0</v>
      </c>
      <c r="H55" s="174">
        <v>0</v>
      </c>
      <c r="I55" s="174">
        <v>0</v>
      </c>
      <c r="J55" s="185"/>
      <c r="K55" s="174"/>
      <c r="L55" s="174"/>
      <c r="M55" s="174"/>
      <c r="N55" s="174"/>
      <c r="O55" s="176"/>
      <c r="P55" s="84">
        <f t="shared" si="1"/>
        <v>0</v>
      </c>
      <c r="Q55" s="173">
        <v>0</v>
      </c>
      <c r="R55" s="174">
        <v>0</v>
      </c>
      <c r="S55" s="174">
        <v>0</v>
      </c>
      <c r="T55" s="174">
        <v>0</v>
      </c>
      <c r="U55" s="174">
        <v>0</v>
      </c>
      <c r="V55" s="176">
        <v>0</v>
      </c>
      <c r="W55" s="340"/>
      <c r="X55" s="84">
        <f t="shared" si="15"/>
        <v>0</v>
      </c>
    </row>
    <row r="56" spans="1:24" ht="24" customHeight="1">
      <c r="A56" s="454"/>
      <c r="B56" s="452"/>
      <c r="C56" s="352" t="s">
        <v>170</v>
      </c>
      <c r="D56" s="173">
        <v>0</v>
      </c>
      <c r="E56" s="174">
        <v>0</v>
      </c>
      <c r="F56" s="174">
        <v>0</v>
      </c>
      <c r="G56" s="174">
        <v>0</v>
      </c>
      <c r="H56" s="174">
        <v>0</v>
      </c>
      <c r="I56" s="174"/>
      <c r="J56" s="185"/>
      <c r="K56" s="174"/>
      <c r="L56" s="174"/>
      <c r="M56" s="174"/>
      <c r="N56" s="174"/>
      <c r="O56" s="176"/>
      <c r="P56" s="84">
        <f t="shared" si="1"/>
        <v>0</v>
      </c>
      <c r="Q56" s="173">
        <v>0</v>
      </c>
      <c r="R56" s="174">
        <v>0</v>
      </c>
      <c r="S56" s="174">
        <v>0</v>
      </c>
      <c r="T56" s="174">
        <v>0</v>
      </c>
      <c r="U56" s="174">
        <v>0</v>
      </c>
      <c r="V56" s="176">
        <v>0</v>
      </c>
      <c r="W56" s="340"/>
      <c r="X56" s="84">
        <f t="shared" si="15"/>
        <v>0</v>
      </c>
    </row>
    <row r="57" spans="1:24" ht="24" customHeight="1">
      <c r="A57" s="454"/>
      <c r="B57" s="448" t="s">
        <v>197</v>
      </c>
      <c r="C57" s="449"/>
      <c r="D57" s="173">
        <v>0</v>
      </c>
      <c r="E57" s="186">
        <v>0</v>
      </c>
      <c r="F57" s="174">
        <v>0</v>
      </c>
      <c r="G57" s="174">
        <v>0</v>
      </c>
      <c r="H57" s="174">
        <v>0</v>
      </c>
      <c r="I57" s="174">
        <v>0</v>
      </c>
      <c r="J57" s="185"/>
      <c r="K57" s="174"/>
      <c r="L57" s="174"/>
      <c r="M57" s="174"/>
      <c r="N57" s="174"/>
      <c r="O57" s="176"/>
      <c r="P57" s="88">
        <f t="shared" si="1"/>
        <v>0</v>
      </c>
      <c r="Q57" s="173">
        <v>0</v>
      </c>
      <c r="R57" s="174">
        <v>0</v>
      </c>
      <c r="S57" s="174">
        <v>0</v>
      </c>
      <c r="T57" s="174">
        <v>0</v>
      </c>
      <c r="U57" s="174">
        <v>0</v>
      </c>
      <c r="V57" s="176">
        <v>0</v>
      </c>
      <c r="W57" s="340"/>
      <c r="X57" s="88">
        <f t="shared" si="15"/>
        <v>0</v>
      </c>
    </row>
    <row r="58" spans="1:24" ht="24" customHeight="1">
      <c r="A58" s="455"/>
      <c r="B58" s="444" t="s">
        <v>174</v>
      </c>
      <c r="C58" s="467"/>
      <c r="D58" s="180">
        <v>0</v>
      </c>
      <c r="E58" s="181">
        <v>0</v>
      </c>
      <c r="F58" s="181">
        <v>0</v>
      </c>
      <c r="G58" s="181">
        <v>0</v>
      </c>
      <c r="H58" s="181">
        <v>0</v>
      </c>
      <c r="I58" s="181">
        <v>0</v>
      </c>
      <c r="J58" s="332"/>
      <c r="K58" s="181"/>
      <c r="L58" s="181"/>
      <c r="M58" s="181"/>
      <c r="N58" s="181"/>
      <c r="O58" s="333"/>
      <c r="P58" s="301">
        <f t="shared" si="1"/>
        <v>0</v>
      </c>
      <c r="Q58" s="180">
        <v>0</v>
      </c>
      <c r="R58" s="181">
        <v>0</v>
      </c>
      <c r="S58" s="181">
        <v>0</v>
      </c>
      <c r="T58" s="181">
        <v>0</v>
      </c>
      <c r="U58" s="181">
        <v>0</v>
      </c>
      <c r="V58" s="333">
        <v>0</v>
      </c>
      <c r="W58" s="341">
        <v>250</v>
      </c>
      <c r="X58" s="86">
        <f t="shared" si="15"/>
        <v>250</v>
      </c>
    </row>
    <row r="59" spans="1:24" ht="24" customHeight="1">
      <c r="A59" s="453" t="s">
        <v>235</v>
      </c>
      <c r="B59" s="446" t="s">
        <v>173</v>
      </c>
      <c r="C59" s="447"/>
      <c r="D59" s="182">
        <v>0</v>
      </c>
      <c r="E59" s="183">
        <v>0</v>
      </c>
      <c r="F59" s="183">
        <v>0</v>
      </c>
      <c r="G59" s="183">
        <v>0</v>
      </c>
      <c r="H59" s="183">
        <v>0</v>
      </c>
      <c r="I59" s="183">
        <v>0</v>
      </c>
      <c r="J59" s="331"/>
      <c r="K59" s="172"/>
      <c r="L59" s="172"/>
      <c r="M59" s="172"/>
      <c r="N59" s="172"/>
      <c r="O59" s="299"/>
      <c r="P59" s="87">
        <f t="shared" si="1"/>
        <v>0</v>
      </c>
      <c r="Q59" s="171"/>
      <c r="R59" s="172"/>
      <c r="S59" s="172"/>
      <c r="T59" s="172"/>
      <c r="U59" s="172"/>
      <c r="V59" s="338"/>
      <c r="W59" s="339"/>
      <c r="X59" s="87">
        <f t="shared" si="15"/>
        <v>0</v>
      </c>
    </row>
    <row r="60" spans="1:24" ht="24" customHeight="1">
      <c r="A60" s="454"/>
      <c r="B60" s="448" t="s">
        <v>172</v>
      </c>
      <c r="C60" s="449"/>
      <c r="D60" s="173">
        <v>0</v>
      </c>
      <c r="E60" s="174">
        <v>0</v>
      </c>
      <c r="F60" s="174">
        <v>0</v>
      </c>
      <c r="G60" s="174">
        <v>0</v>
      </c>
      <c r="H60" s="174">
        <v>0</v>
      </c>
      <c r="I60" s="174">
        <v>0</v>
      </c>
      <c r="J60" s="185">
        <v>100</v>
      </c>
      <c r="K60" s="174"/>
      <c r="L60" s="174">
        <v>39</v>
      </c>
      <c r="M60" s="174"/>
      <c r="N60" s="174"/>
      <c r="O60" s="176"/>
      <c r="P60" s="84">
        <f t="shared" si="1"/>
        <v>139</v>
      </c>
      <c r="Q60" s="173"/>
      <c r="R60" s="174"/>
      <c r="S60" s="174"/>
      <c r="T60" s="174"/>
      <c r="U60" s="174"/>
      <c r="V60" s="174"/>
      <c r="W60" s="340">
        <v>150</v>
      </c>
      <c r="X60" s="84">
        <f t="shared" si="15"/>
        <v>150</v>
      </c>
    </row>
    <row r="61" spans="1:24" ht="24" customHeight="1">
      <c r="A61" s="454"/>
      <c r="B61" s="450" t="s">
        <v>198</v>
      </c>
      <c r="C61" s="466"/>
      <c r="D61" s="173">
        <v>0</v>
      </c>
      <c r="E61" s="174">
        <v>0</v>
      </c>
      <c r="F61" s="174">
        <v>0</v>
      </c>
      <c r="G61" s="174">
        <v>0</v>
      </c>
      <c r="H61" s="174">
        <v>0</v>
      </c>
      <c r="I61" s="174">
        <v>0</v>
      </c>
      <c r="J61" s="174">
        <f t="shared" ref="J61:O61" si="19">SUM(J62:J65)</f>
        <v>0</v>
      </c>
      <c r="K61" s="174">
        <f t="shared" si="19"/>
        <v>0</v>
      </c>
      <c r="L61" s="174">
        <f t="shared" si="19"/>
        <v>0</v>
      </c>
      <c r="M61" s="174">
        <f t="shared" si="19"/>
        <v>0</v>
      </c>
      <c r="N61" s="174">
        <f t="shared" si="19"/>
        <v>0</v>
      </c>
      <c r="O61" s="174">
        <f t="shared" si="19"/>
        <v>0</v>
      </c>
      <c r="P61" s="84">
        <f t="shared" si="1"/>
        <v>0</v>
      </c>
      <c r="Q61" s="174">
        <f t="shared" ref="Q61" si="20">SUM(Q62:Q65)</f>
        <v>0</v>
      </c>
      <c r="R61" s="174">
        <f t="shared" ref="R61:W61" si="21">SUM(R62:R65)</f>
        <v>0</v>
      </c>
      <c r="S61" s="174">
        <f t="shared" si="21"/>
        <v>0</v>
      </c>
      <c r="T61" s="174">
        <f t="shared" si="21"/>
        <v>0</v>
      </c>
      <c r="U61" s="174">
        <f t="shared" si="21"/>
        <v>0</v>
      </c>
      <c r="V61" s="184">
        <f t="shared" si="21"/>
        <v>0</v>
      </c>
      <c r="W61" s="342">
        <f t="shared" si="21"/>
        <v>0</v>
      </c>
      <c r="X61" s="84">
        <f t="shared" si="15"/>
        <v>0</v>
      </c>
    </row>
    <row r="62" spans="1:24" ht="24" customHeight="1">
      <c r="A62" s="454"/>
      <c r="B62" s="452"/>
      <c r="C62" s="352" t="s">
        <v>176</v>
      </c>
      <c r="D62" s="173">
        <v>0</v>
      </c>
      <c r="E62" s="174">
        <v>0</v>
      </c>
      <c r="F62" s="174">
        <v>0</v>
      </c>
      <c r="G62" s="174">
        <v>0</v>
      </c>
      <c r="H62" s="174">
        <v>0</v>
      </c>
      <c r="I62" s="174">
        <v>0</v>
      </c>
      <c r="J62" s="185"/>
      <c r="K62" s="174"/>
      <c r="L62" s="174"/>
      <c r="M62" s="174"/>
      <c r="N62" s="174"/>
      <c r="O62" s="176"/>
      <c r="P62" s="84">
        <f t="shared" si="1"/>
        <v>0</v>
      </c>
      <c r="Q62" s="173"/>
      <c r="R62" s="174"/>
      <c r="S62" s="174"/>
      <c r="T62" s="174"/>
      <c r="U62" s="174"/>
      <c r="V62" s="176"/>
      <c r="W62" s="340"/>
      <c r="X62" s="84">
        <f t="shared" si="15"/>
        <v>0</v>
      </c>
    </row>
    <row r="63" spans="1:24" ht="24" customHeight="1">
      <c r="A63" s="454"/>
      <c r="B63" s="452"/>
      <c r="C63" s="352" t="s">
        <v>171</v>
      </c>
      <c r="D63" s="173">
        <v>0</v>
      </c>
      <c r="E63" s="174">
        <v>0</v>
      </c>
      <c r="F63" s="174">
        <v>0</v>
      </c>
      <c r="G63" s="174">
        <v>0</v>
      </c>
      <c r="H63" s="174">
        <v>0</v>
      </c>
      <c r="I63" s="174">
        <v>0</v>
      </c>
      <c r="J63" s="185"/>
      <c r="K63" s="174"/>
      <c r="L63" s="174"/>
      <c r="M63" s="174"/>
      <c r="N63" s="174"/>
      <c r="O63" s="176"/>
      <c r="P63" s="84">
        <f t="shared" si="1"/>
        <v>0</v>
      </c>
      <c r="Q63" s="173"/>
      <c r="R63" s="174"/>
      <c r="S63" s="174"/>
      <c r="T63" s="174"/>
      <c r="U63" s="174"/>
      <c r="V63" s="176"/>
      <c r="W63" s="340"/>
      <c r="X63" s="84">
        <f t="shared" si="15"/>
        <v>0</v>
      </c>
    </row>
    <row r="64" spans="1:24" ht="24" customHeight="1">
      <c r="A64" s="454"/>
      <c r="B64" s="452"/>
      <c r="C64" s="352" t="s">
        <v>175</v>
      </c>
      <c r="D64" s="173">
        <v>0</v>
      </c>
      <c r="E64" s="174">
        <v>0</v>
      </c>
      <c r="F64" s="174">
        <v>0</v>
      </c>
      <c r="G64" s="174">
        <v>0</v>
      </c>
      <c r="H64" s="174">
        <v>0</v>
      </c>
      <c r="I64" s="174">
        <v>0</v>
      </c>
      <c r="J64" s="185"/>
      <c r="K64" s="174"/>
      <c r="L64" s="174"/>
      <c r="M64" s="174"/>
      <c r="N64" s="174"/>
      <c r="O64" s="176"/>
      <c r="P64" s="84">
        <f t="shared" si="1"/>
        <v>0</v>
      </c>
      <c r="Q64" s="173"/>
      <c r="R64" s="174"/>
      <c r="S64" s="174"/>
      <c r="T64" s="174"/>
      <c r="U64" s="174"/>
      <c r="V64" s="176"/>
      <c r="W64" s="340"/>
      <c r="X64" s="84">
        <f t="shared" si="15"/>
        <v>0</v>
      </c>
    </row>
    <row r="65" spans="1:24" ht="24" customHeight="1">
      <c r="A65" s="454"/>
      <c r="B65" s="452"/>
      <c r="C65" s="352" t="s">
        <v>170</v>
      </c>
      <c r="D65" s="173">
        <v>0</v>
      </c>
      <c r="E65" s="174">
        <v>0</v>
      </c>
      <c r="F65" s="174">
        <v>0</v>
      </c>
      <c r="G65" s="174">
        <v>0</v>
      </c>
      <c r="H65" s="174">
        <v>0</v>
      </c>
      <c r="I65" s="174">
        <v>0</v>
      </c>
      <c r="J65" s="185"/>
      <c r="K65" s="174"/>
      <c r="L65" s="174"/>
      <c r="M65" s="174"/>
      <c r="N65" s="174"/>
      <c r="O65" s="176"/>
      <c r="P65" s="84">
        <f t="shared" si="1"/>
        <v>0</v>
      </c>
      <c r="Q65" s="173"/>
      <c r="R65" s="174"/>
      <c r="S65" s="174"/>
      <c r="T65" s="174"/>
      <c r="U65" s="174"/>
      <c r="V65" s="176"/>
      <c r="W65" s="340"/>
      <c r="X65" s="84">
        <f t="shared" si="15"/>
        <v>0</v>
      </c>
    </row>
    <row r="66" spans="1:24" ht="24" customHeight="1">
      <c r="A66" s="454"/>
      <c r="B66" s="448" t="s">
        <v>197</v>
      </c>
      <c r="C66" s="449"/>
      <c r="D66" s="173">
        <v>0</v>
      </c>
      <c r="E66" s="174">
        <v>0</v>
      </c>
      <c r="F66" s="174">
        <v>0</v>
      </c>
      <c r="G66" s="174">
        <v>0</v>
      </c>
      <c r="H66" s="174">
        <v>0</v>
      </c>
      <c r="I66" s="174">
        <v>0</v>
      </c>
      <c r="J66" s="185"/>
      <c r="K66" s="174"/>
      <c r="L66" s="174"/>
      <c r="M66" s="174"/>
      <c r="N66" s="174"/>
      <c r="O66" s="176"/>
      <c r="P66" s="84">
        <f t="shared" si="1"/>
        <v>0</v>
      </c>
      <c r="Q66" s="173"/>
      <c r="R66" s="174"/>
      <c r="S66" s="174"/>
      <c r="T66" s="174"/>
      <c r="U66" s="174"/>
      <c r="V66" s="176"/>
      <c r="W66" s="340"/>
      <c r="X66" s="84">
        <f t="shared" si="15"/>
        <v>0</v>
      </c>
    </row>
    <row r="67" spans="1:24" ht="24" customHeight="1">
      <c r="A67" s="454"/>
      <c r="B67" s="450" t="s">
        <v>174</v>
      </c>
      <c r="C67" s="466"/>
      <c r="D67" s="189">
        <v>0</v>
      </c>
      <c r="E67" s="190">
        <v>0</v>
      </c>
      <c r="F67" s="190">
        <v>0</v>
      </c>
      <c r="G67" s="190">
        <v>0</v>
      </c>
      <c r="H67" s="190">
        <v>0</v>
      </c>
      <c r="I67" s="190">
        <v>0</v>
      </c>
      <c r="J67" s="334"/>
      <c r="K67" s="190"/>
      <c r="L67" s="190"/>
      <c r="M67" s="190"/>
      <c r="N67" s="190"/>
      <c r="O67" s="335"/>
      <c r="P67" s="302">
        <f t="shared" si="1"/>
        <v>0</v>
      </c>
      <c r="Q67" s="189"/>
      <c r="R67" s="190"/>
      <c r="S67" s="190"/>
      <c r="T67" s="190"/>
      <c r="U67" s="190"/>
      <c r="V67" s="335"/>
      <c r="W67" s="174"/>
      <c r="X67" s="91">
        <f t="shared" si="15"/>
        <v>0</v>
      </c>
    </row>
    <row r="68" spans="1:24" ht="24" customHeight="1">
      <c r="A68" s="453" t="s">
        <v>236</v>
      </c>
      <c r="B68" s="446" t="s">
        <v>173</v>
      </c>
      <c r="C68" s="447"/>
      <c r="D68" s="182">
        <v>0</v>
      </c>
      <c r="E68" s="183">
        <v>0</v>
      </c>
      <c r="F68" s="183">
        <v>0</v>
      </c>
      <c r="G68" s="183">
        <v>0</v>
      </c>
      <c r="H68" s="183">
        <v>0</v>
      </c>
      <c r="I68" s="183">
        <v>0</v>
      </c>
      <c r="J68" s="336"/>
      <c r="K68" s="183"/>
      <c r="L68" s="183"/>
      <c r="M68" s="183"/>
      <c r="N68" s="183"/>
      <c r="O68" s="337"/>
      <c r="P68" s="87">
        <f t="shared" si="1"/>
        <v>0</v>
      </c>
      <c r="Q68" s="182"/>
      <c r="R68" s="183"/>
      <c r="S68" s="183"/>
      <c r="T68" s="183"/>
      <c r="U68" s="183"/>
      <c r="V68" s="343"/>
      <c r="W68" s="344"/>
      <c r="X68" s="87">
        <f t="shared" si="15"/>
        <v>0</v>
      </c>
    </row>
    <row r="69" spans="1:24" ht="24" customHeight="1">
      <c r="A69" s="454"/>
      <c r="B69" s="448" t="s">
        <v>172</v>
      </c>
      <c r="C69" s="449"/>
      <c r="D69" s="173">
        <v>0</v>
      </c>
      <c r="E69" s="174">
        <v>0</v>
      </c>
      <c r="F69" s="174">
        <v>0</v>
      </c>
      <c r="G69" s="174">
        <v>0</v>
      </c>
      <c r="H69" s="174">
        <v>0</v>
      </c>
      <c r="I69" s="174">
        <v>0</v>
      </c>
      <c r="J69" s="185"/>
      <c r="K69" s="174"/>
      <c r="L69" s="174">
        <v>100</v>
      </c>
      <c r="M69" s="174"/>
      <c r="N69" s="174"/>
      <c r="O69" s="176"/>
      <c r="P69" s="84">
        <f t="shared" si="1"/>
        <v>100</v>
      </c>
      <c r="Q69" s="173"/>
      <c r="R69" s="174"/>
      <c r="S69" s="174"/>
      <c r="T69" s="174"/>
      <c r="U69" s="174"/>
      <c r="V69" s="174"/>
      <c r="W69" s="340">
        <v>100</v>
      </c>
      <c r="X69" s="84">
        <f t="shared" si="15"/>
        <v>100</v>
      </c>
    </row>
    <row r="70" spans="1:24" ht="24" customHeight="1">
      <c r="A70" s="454"/>
      <c r="B70" s="450" t="s">
        <v>198</v>
      </c>
      <c r="C70" s="466"/>
      <c r="D70" s="173">
        <v>0</v>
      </c>
      <c r="E70" s="174">
        <v>0</v>
      </c>
      <c r="F70" s="174">
        <v>0</v>
      </c>
      <c r="G70" s="174">
        <v>0</v>
      </c>
      <c r="H70" s="174">
        <v>0</v>
      </c>
      <c r="I70" s="174">
        <v>0</v>
      </c>
      <c r="J70" s="174">
        <f t="shared" ref="J70:O70" si="22">SUM(J71:J74)</f>
        <v>0</v>
      </c>
      <c r="K70" s="174">
        <f t="shared" si="22"/>
        <v>0</v>
      </c>
      <c r="L70" s="174">
        <f t="shared" si="22"/>
        <v>0</v>
      </c>
      <c r="M70" s="174">
        <f t="shared" si="22"/>
        <v>0</v>
      </c>
      <c r="N70" s="174">
        <f t="shared" si="22"/>
        <v>0</v>
      </c>
      <c r="O70" s="174">
        <f t="shared" si="22"/>
        <v>0</v>
      </c>
      <c r="P70" s="84">
        <f t="shared" ref="P70:P133" si="23">SUM(D70:O70)</f>
        <v>0</v>
      </c>
      <c r="Q70" s="174">
        <f t="shared" ref="Q70" si="24">SUM(Q71:Q74)</f>
        <v>0</v>
      </c>
      <c r="R70" s="174">
        <f t="shared" ref="R70:W70" si="25">SUM(R71:R74)</f>
        <v>0</v>
      </c>
      <c r="S70" s="174">
        <f t="shared" si="25"/>
        <v>0</v>
      </c>
      <c r="T70" s="174">
        <f t="shared" si="25"/>
        <v>0</v>
      </c>
      <c r="U70" s="174">
        <f t="shared" si="25"/>
        <v>0</v>
      </c>
      <c r="V70" s="184">
        <f t="shared" si="25"/>
        <v>0</v>
      </c>
      <c r="W70" s="342">
        <f t="shared" si="25"/>
        <v>0</v>
      </c>
      <c r="X70" s="84">
        <f t="shared" si="15"/>
        <v>0</v>
      </c>
    </row>
    <row r="71" spans="1:24" ht="24" customHeight="1">
      <c r="A71" s="454"/>
      <c r="B71" s="452"/>
      <c r="C71" s="352" t="s">
        <v>176</v>
      </c>
      <c r="D71" s="173">
        <v>0</v>
      </c>
      <c r="E71" s="174">
        <v>0</v>
      </c>
      <c r="F71" s="174">
        <v>0</v>
      </c>
      <c r="G71" s="174">
        <v>0</v>
      </c>
      <c r="H71" s="174">
        <v>0</v>
      </c>
      <c r="I71" s="174">
        <v>0</v>
      </c>
      <c r="J71" s="185"/>
      <c r="K71" s="174"/>
      <c r="L71" s="174"/>
      <c r="M71" s="174"/>
      <c r="N71" s="174"/>
      <c r="O71" s="176"/>
      <c r="P71" s="84">
        <f t="shared" si="23"/>
        <v>0</v>
      </c>
      <c r="Q71" s="173"/>
      <c r="R71" s="174"/>
      <c r="S71" s="174"/>
      <c r="T71" s="174"/>
      <c r="U71" s="174"/>
      <c r="V71" s="176"/>
      <c r="W71" s="340"/>
      <c r="X71" s="84">
        <f t="shared" si="15"/>
        <v>0</v>
      </c>
    </row>
    <row r="72" spans="1:24" ht="24" customHeight="1">
      <c r="A72" s="454"/>
      <c r="B72" s="452"/>
      <c r="C72" s="352" t="s">
        <v>171</v>
      </c>
      <c r="D72" s="173">
        <v>0</v>
      </c>
      <c r="E72" s="174">
        <v>0</v>
      </c>
      <c r="F72" s="174">
        <v>0</v>
      </c>
      <c r="G72" s="174">
        <v>0</v>
      </c>
      <c r="H72" s="174">
        <v>0</v>
      </c>
      <c r="I72" s="174">
        <v>0</v>
      </c>
      <c r="J72" s="185"/>
      <c r="K72" s="174"/>
      <c r="L72" s="174"/>
      <c r="M72" s="174"/>
      <c r="N72" s="174"/>
      <c r="O72" s="176"/>
      <c r="P72" s="84">
        <f t="shared" si="23"/>
        <v>0</v>
      </c>
      <c r="Q72" s="173"/>
      <c r="R72" s="174"/>
      <c r="S72" s="174"/>
      <c r="T72" s="174"/>
      <c r="U72" s="174"/>
      <c r="V72" s="176"/>
      <c r="W72" s="174"/>
      <c r="X72" s="84">
        <f t="shared" si="15"/>
        <v>0</v>
      </c>
    </row>
    <row r="73" spans="1:24" ht="24" customHeight="1">
      <c r="A73" s="454"/>
      <c r="B73" s="452"/>
      <c r="C73" s="352" t="s">
        <v>175</v>
      </c>
      <c r="D73" s="173">
        <v>0</v>
      </c>
      <c r="E73" s="174">
        <v>0</v>
      </c>
      <c r="F73" s="174">
        <v>0</v>
      </c>
      <c r="G73" s="174">
        <v>0</v>
      </c>
      <c r="H73" s="174">
        <v>0</v>
      </c>
      <c r="I73" s="174">
        <v>0</v>
      </c>
      <c r="J73" s="185"/>
      <c r="K73" s="174"/>
      <c r="L73" s="174"/>
      <c r="M73" s="174"/>
      <c r="N73" s="174"/>
      <c r="O73" s="176"/>
      <c r="P73" s="84">
        <f t="shared" si="23"/>
        <v>0</v>
      </c>
      <c r="Q73" s="173"/>
      <c r="R73" s="174"/>
      <c r="S73" s="174"/>
      <c r="T73" s="174"/>
      <c r="U73" s="174"/>
      <c r="V73" s="176"/>
      <c r="W73" s="340"/>
      <c r="X73" s="84">
        <f t="shared" si="15"/>
        <v>0</v>
      </c>
    </row>
    <row r="74" spans="1:24" ht="24" customHeight="1">
      <c r="A74" s="454"/>
      <c r="B74" s="452"/>
      <c r="C74" s="352" t="s">
        <v>170</v>
      </c>
      <c r="D74" s="173">
        <v>0</v>
      </c>
      <c r="E74" s="174">
        <v>0</v>
      </c>
      <c r="F74" s="174">
        <v>0</v>
      </c>
      <c r="G74" s="174">
        <v>0</v>
      </c>
      <c r="H74" s="174">
        <v>0</v>
      </c>
      <c r="I74" s="174">
        <v>0</v>
      </c>
      <c r="J74" s="185"/>
      <c r="K74" s="174"/>
      <c r="L74" s="174"/>
      <c r="M74" s="174"/>
      <c r="N74" s="174"/>
      <c r="O74" s="176"/>
      <c r="P74" s="84">
        <f t="shared" si="23"/>
        <v>0</v>
      </c>
      <c r="Q74" s="173"/>
      <c r="R74" s="174"/>
      <c r="S74" s="174"/>
      <c r="T74" s="174"/>
      <c r="U74" s="174"/>
      <c r="V74" s="176"/>
      <c r="W74" s="340"/>
      <c r="X74" s="84">
        <f t="shared" si="15"/>
        <v>0</v>
      </c>
    </row>
    <row r="75" spans="1:24" ht="24" customHeight="1">
      <c r="A75" s="454"/>
      <c r="B75" s="448" t="s">
        <v>197</v>
      </c>
      <c r="C75" s="449"/>
      <c r="D75" s="173">
        <v>0</v>
      </c>
      <c r="E75" s="174">
        <v>0</v>
      </c>
      <c r="F75" s="174">
        <v>0</v>
      </c>
      <c r="G75" s="174">
        <v>0</v>
      </c>
      <c r="H75" s="174">
        <v>0</v>
      </c>
      <c r="I75" s="174">
        <v>0</v>
      </c>
      <c r="J75" s="185"/>
      <c r="K75" s="174"/>
      <c r="L75" s="174"/>
      <c r="M75" s="174"/>
      <c r="N75" s="174"/>
      <c r="O75" s="176"/>
      <c r="P75" s="84">
        <f t="shared" si="23"/>
        <v>0</v>
      </c>
      <c r="Q75" s="173"/>
      <c r="R75" s="174"/>
      <c r="S75" s="174"/>
      <c r="T75" s="174"/>
      <c r="U75" s="174"/>
      <c r="V75" s="176"/>
      <c r="W75" s="340"/>
      <c r="X75" s="84">
        <f t="shared" si="15"/>
        <v>0</v>
      </c>
    </row>
    <row r="76" spans="1:24" ht="24" customHeight="1">
      <c r="A76" s="455"/>
      <c r="B76" s="444" t="s">
        <v>174</v>
      </c>
      <c r="C76" s="467"/>
      <c r="D76" s="180">
        <v>0</v>
      </c>
      <c r="E76" s="181">
        <v>0</v>
      </c>
      <c r="F76" s="181">
        <v>0</v>
      </c>
      <c r="G76" s="181">
        <v>0</v>
      </c>
      <c r="H76" s="181">
        <v>0</v>
      </c>
      <c r="I76" s="181">
        <v>0</v>
      </c>
      <c r="J76" s="332"/>
      <c r="K76" s="181"/>
      <c r="L76" s="181"/>
      <c r="M76" s="181"/>
      <c r="N76" s="181"/>
      <c r="O76" s="333"/>
      <c r="P76" s="301">
        <f t="shared" si="23"/>
        <v>0</v>
      </c>
      <c r="Q76" s="180"/>
      <c r="R76" s="181"/>
      <c r="S76" s="181"/>
      <c r="T76" s="181"/>
      <c r="U76" s="181"/>
      <c r="V76" s="333"/>
      <c r="W76" s="341"/>
      <c r="X76" s="86">
        <f t="shared" si="15"/>
        <v>0</v>
      </c>
    </row>
    <row r="77" spans="1:24" ht="24" customHeight="1">
      <c r="A77" s="454" t="s">
        <v>237</v>
      </c>
      <c r="B77" s="457" t="s">
        <v>173</v>
      </c>
      <c r="C77" s="458"/>
      <c r="D77" s="187">
        <v>0</v>
      </c>
      <c r="E77" s="188">
        <v>0</v>
      </c>
      <c r="F77" s="188">
        <v>0</v>
      </c>
      <c r="G77" s="188">
        <v>0</v>
      </c>
      <c r="H77" s="188">
        <v>0</v>
      </c>
      <c r="I77" s="188">
        <v>0</v>
      </c>
      <c r="J77" s="331"/>
      <c r="K77" s="172"/>
      <c r="L77" s="172"/>
      <c r="M77" s="172"/>
      <c r="N77" s="172"/>
      <c r="O77" s="299"/>
      <c r="P77" s="298">
        <f t="shared" si="23"/>
        <v>0</v>
      </c>
      <c r="Q77" s="171"/>
      <c r="R77" s="172"/>
      <c r="S77" s="172"/>
      <c r="T77" s="172"/>
      <c r="U77" s="172"/>
      <c r="V77" s="338"/>
      <c r="W77" s="339"/>
      <c r="X77" s="298">
        <f t="shared" si="15"/>
        <v>0</v>
      </c>
    </row>
    <row r="78" spans="1:24" ht="24" customHeight="1">
      <c r="A78" s="454"/>
      <c r="B78" s="448" t="s">
        <v>172</v>
      </c>
      <c r="C78" s="449"/>
      <c r="D78" s="173">
        <v>0</v>
      </c>
      <c r="E78" s="174">
        <v>0</v>
      </c>
      <c r="F78" s="174">
        <v>0</v>
      </c>
      <c r="G78" s="174">
        <v>0</v>
      </c>
      <c r="H78" s="174">
        <v>0</v>
      </c>
      <c r="I78" s="174">
        <v>0</v>
      </c>
      <c r="J78" s="185"/>
      <c r="K78" s="174">
        <v>150</v>
      </c>
      <c r="L78" s="174"/>
      <c r="M78" s="174"/>
      <c r="N78" s="174"/>
      <c r="O78" s="176"/>
      <c r="P78" s="84">
        <f t="shared" si="23"/>
        <v>150</v>
      </c>
      <c r="Q78" s="173"/>
      <c r="R78" s="174"/>
      <c r="S78" s="174"/>
      <c r="T78" s="174"/>
      <c r="U78" s="174"/>
      <c r="V78" s="174"/>
      <c r="W78" s="340">
        <v>250</v>
      </c>
      <c r="X78" s="84">
        <f t="shared" si="15"/>
        <v>250</v>
      </c>
    </row>
    <row r="79" spans="1:24" ht="24" customHeight="1">
      <c r="A79" s="454"/>
      <c r="B79" s="450" t="s">
        <v>198</v>
      </c>
      <c r="C79" s="466"/>
      <c r="D79" s="174">
        <f t="shared" ref="D79:I79" si="26">SUM(D80:D83)</f>
        <v>0</v>
      </c>
      <c r="E79" s="174">
        <f t="shared" si="26"/>
        <v>0</v>
      </c>
      <c r="F79" s="174">
        <f t="shared" si="26"/>
        <v>0</v>
      </c>
      <c r="G79" s="174">
        <f t="shared" si="26"/>
        <v>0</v>
      </c>
      <c r="H79" s="174">
        <f t="shared" si="26"/>
        <v>0</v>
      </c>
      <c r="I79" s="174">
        <f t="shared" si="26"/>
        <v>0</v>
      </c>
      <c r="J79" s="174">
        <f t="shared" ref="J79:O79" si="27">SUM(J80:J83)</f>
        <v>0</v>
      </c>
      <c r="K79" s="174">
        <f t="shared" si="27"/>
        <v>0</v>
      </c>
      <c r="L79" s="174">
        <f t="shared" si="27"/>
        <v>0</v>
      </c>
      <c r="M79" s="174">
        <f t="shared" si="27"/>
        <v>0</v>
      </c>
      <c r="N79" s="174">
        <f t="shared" si="27"/>
        <v>0</v>
      </c>
      <c r="O79" s="174">
        <f t="shared" si="27"/>
        <v>0</v>
      </c>
      <c r="P79" s="84">
        <f t="shared" si="23"/>
        <v>0</v>
      </c>
      <c r="Q79" s="174">
        <f t="shared" ref="Q79" si="28">SUM(Q80:Q83)</f>
        <v>0</v>
      </c>
      <c r="R79" s="174">
        <f t="shared" ref="R79:W79" si="29">SUM(R80:R83)</f>
        <v>0</v>
      </c>
      <c r="S79" s="174">
        <f t="shared" si="29"/>
        <v>0</v>
      </c>
      <c r="T79" s="174">
        <f t="shared" si="29"/>
        <v>0</v>
      </c>
      <c r="U79" s="174">
        <f t="shared" si="29"/>
        <v>0</v>
      </c>
      <c r="V79" s="184">
        <f t="shared" si="29"/>
        <v>0</v>
      </c>
      <c r="W79" s="342">
        <f t="shared" si="29"/>
        <v>0</v>
      </c>
      <c r="X79" s="84">
        <f t="shared" si="15"/>
        <v>0</v>
      </c>
    </row>
    <row r="80" spans="1:24" ht="24" customHeight="1">
      <c r="A80" s="454"/>
      <c r="B80" s="452"/>
      <c r="C80" s="352" t="s">
        <v>176</v>
      </c>
      <c r="D80" s="173">
        <v>0</v>
      </c>
      <c r="E80" s="174">
        <v>0</v>
      </c>
      <c r="F80" s="174">
        <v>0</v>
      </c>
      <c r="G80" s="174">
        <v>0</v>
      </c>
      <c r="H80" s="174">
        <v>0</v>
      </c>
      <c r="I80" s="174">
        <v>0</v>
      </c>
      <c r="J80" s="185"/>
      <c r="K80" s="174"/>
      <c r="L80" s="174"/>
      <c r="M80" s="174"/>
      <c r="N80" s="174"/>
      <c r="O80" s="176"/>
      <c r="P80" s="84">
        <f t="shared" si="23"/>
        <v>0</v>
      </c>
      <c r="Q80" s="173"/>
      <c r="R80" s="174"/>
      <c r="S80" s="174"/>
      <c r="T80" s="174"/>
      <c r="U80" s="174"/>
      <c r="V80" s="176"/>
      <c r="W80" s="340"/>
      <c r="X80" s="84">
        <f t="shared" si="15"/>
        <v>0</v>
      </c>
    </row>
    <row r="81" spans="1:24" ht="24" customHeight="1">
      <c r="A81" s="454"/>
      <c r="B81" s="452"/>
      <c r="C81" s="352" t="s">
        <v>171</v>
      </c>
      <c r="D81" s="173">
        <v>0</v>
      </c>
      <c r="E81" s="174">
        <v>0</v>
      </c>
      <c r="F81" s="174">
        <v>0</v>
      </c>
      <c r="G81" s="174">
        <v>0</v>
      </c>
      <c r="H81" s="174">
        <v>0</v>
      </c>
      <c r="I81" s="174">
        <v>0</v>
      </c>
      <c r="J81" s="185"/>
      <c r="K81" s="174"/>
      <c r="L81" s="174"/>
      <c r="M81" s="174"/>
      <c r="N81" s="174"/>
      <c r="O81" s="176"/>
      <c r="P81" s="84">
        <f t="shared" si="23"/>
        <v>0</v>
      </c>
      <c r="Q81" s="173"/>
      <c r="R81" s="174"/>
      <c r="S81" s="174"/>
      <c r="T81" s="174"/>
      <c r="U81" s="174"/>
      <c r="V81" s="176"/>
      <c r="W81" s="340"/>
      <c r="X81" s="84">
        <f t="shared" si="15"/>
        <v>0</v>
      </c>
    </row>
    <row r="82" spans="1:24" ht="24" customHeight="1">
      <c r="A82" s="454"/>
      <c r="B82" s="452"/>
      <c r="C82" s="352" t="s">
        <v>175</v>
      </c>
      <c r="D82" s="173">
        <v>0</v>
      </c>
      <c r="E82" s="174">
        <v>0</v>
      </c>
      <c r="F82" s="174">
        <v>0</v>
      </c>
      <c r="G82" s="174">
        <v>0</v>
      </c>
      <c r="H82" s="174">
        <v>0</v>
      </c>
      <c r="I82" s="174">
        <v>0</v>
      </c>
      <c r="J82" s="185"/>
      <c r="K82" s="174"/>
      <c r="L82" s="174"/>
      <c r="M82" s="174"/>
      <c r="N82" s="174"/>
      <c r="O82" s="176"/>
      <c r="P82" s="84">
        <f t="shared" si="23"/>
        <v>0</v>
      </c>
      <c r="Q82" s="173"/>
      <c r="R82" s="174"/>
      <c r="S82" s="174"/>
      <c r="T82" s="174"/>
      <c r="U82" s="174"/>
      <c r="V82" s="176"/>
      <c r="W82" s="340"/>
      <c r="X82" s="84">
        <f t="shared" si="15"/>
        <v>0</v>
      </c>
    </row>
    <row r="83" spans="1:24" ht="24" customHeight="1">
      <c r="A83" s="454"/>
      <c r="B83" s="452"/>
      <c r="C83" s="352" t="s">
        <v>170</v>
      </c>
      <c r="D83" s="173">
        <v>0</v>
      </c>
      <c r="E83" s="174">
        <v>0</v>
      </c>
      <c r="F83" s="174">
        <v>0</v>
      </c>
      <c r="G83" s="174">
        <v>0</v>
      </c>
      <c r="H83" s="174">
        <v>0</v>
      </c>
      <c r="I83" s="174">
        <v>0</v>
      </c>
      <c r="J83" s="185"/>
      <c r="K83" s="174"/>
      <c r="L83" s="174"/>
      <c r="M83" s="174"/>
      <c r="N83" s="174"/>
      <c r="O83" s="176"/>
      <c r="P83" s="84">
        <f t="shared" si="23"/>
        <v>0</v>
      </c>
      <c r="Q83" s="173"/>
      <c r="R83" s="174"/>
      <c r="S83" s="174"/>
      <c r="T83" s="174"/>
      <c r="U83" s="174"/>
      <c r="V83" s="176"/>
      <c r="W83" s="340"/>
      <c r="X83" s="84">
        <f t="shared" si="15"/>
        <v>0</v>
      </c>
    </row>
    <row r="84" spans="1:24" ht="24" customHeight="1">
      <c r="A84" s="454"/>
      <c r="B84" s="448" t="s">
        <v>197</v>
      </c>
      <c r="C84" s="449"/>
      <c r="D84" s="173">
        <v>0</v>
      </c>
      <c r="E84" s="174">
        <v>0</v>
      </c>
      <c r="F84" s="174">
        <v>0</v>
      </c>
      <c r="G84" s="174">
        <v>0</v>
      </c>
      <c r="H84" s="174">
        <v>0</v>
      </c>
      <c r="I84" s="174">
        <v>0</v>
      </c>
      <c r="J84" s="185"/>
      <c r="K84" s="174"/>
      <c r="L84" s="174"/>
      <c r="M84" s="174"/>
      <c r="N84" s="174"/>
      <c r="O84" s="176"/>
      <c r="P84" s="84">
        <f t="shared" si="23"/>
        <v>0</v>
      </c>
      <c r="Q84" s="173"/>
      <c r="R84" s="174"/>
      <c r="S84" s="174"/>
      <c r="T84" s="174"/>
      <c r="U84" s="174"/>
      <c r="V84" s="176"/>
      <c r="W84" s="340"/>
      <c r="X84" s="84">
        <f t="shared" si="15"/>
        <v>0</v>
      </c>
    </row>
    <row r="85" spans="1:24" ht="24" customHeight="1">
      <c r="A85" s="454"/>
      <c r="B85" s="450" t="s">
        <v>174</v>
      </c>
      <c r="C85" s="466"/>
      <c r="D85" s="189">
        <v>0</v>
      </c>
      <c r="E85" s="190">
        <v>0</v>
      </c>
      <c r="F85" s="190">
        <v>0</v>
      </c>
      <c r="G85" s="190">
        <v>0</v>
      </c>
      <c r="H85" s="190">
        <v>0</v>
      </c>
      <c r="I85" s="190">
        <v>0</v>
      </c>
      <c r="J85" s="334"/>
      <c r="K85" s="190"/>
      <c r="L85" s="190"/>
      <c r="M85" s="190"/>
      <c r="N85" s="190"/>
      <c r="O85" s="335"/>
      <c r="P85" s="302">
        <f t="shared" si="23"/>
        <v>0</v>
      </c>
      <c r="Q85" s="189"/>
      <c r="R85" s="190"/>
      <c r="S85" s="190"/>
      <c r="T85" s="190"/>
      <c r="U85" s="190"/>
      <c r="V85" s="335"/>
      <c r="W85" s="174"/>
      <c r="X85" s="91">
        <f t="shared" si="15"/>
        <v>0</v>
      </c>
    </row>
    <row r="86" spans="1:24" ht="24" customHeight="1">
      <c r="A86" s="453" t="s">
        <v>238</v>
      </c>
      <c r="B86" s="446" t="s">
        <v>173</v>
      </c>
      <c r="C86" s="447"/>
      <c r="D86" s="182">
        <v>0</v>
      </c>
      <c r="E86" s="183">
        <v>0</v>
      </c>
      <c r="F86" s="183">
        <v>0</v>
      </c>
      <c r="G86" s="183">
        <v>0</v>
      </c>
      <c r="H86" s="183">
        <v>0</v>
      </c>
      <c r="I86" s="183">
        <v>0</v>
      </c>
      <c r="J86" s="336"/>
      <c r="K86" s="183"/>
      <c r="L86" s="183"/>
      <c r="M86" s="183"/>
      <c r="N86" s="183"/>
      <c r="O86" s="337"/>
      <c r="P86" s="87">
        <f t="shared" si="23"/>
        <v>0</v>
      </c>
      <c r="Q86" s="182"/>
      <c r="R86" s="183"/>
      <c r="S86" s="183"/>
      <c r="T86" s="183"/>
      <c r="U86" s="183"/>
      <c r="V86" s="343"/>
      <c r="W86" s="344"/>
      <c r="X86" s="87">
        <f t="shared" si="15"/>
        <v>0</v>
      </c>
    </row>
    <row r="87" spans="1:24" ht="24" customHeight="1">
      <c r="A87" s="454"/>
      <c r="B87" s="448" t="s">
        <v>172</v>
      </c>
      <c r="C87" s="449"/>
      <c r="D87" s="173">
        <v>0</v>
      </c>
      <c r="E87" s="174">
        <v>0</v>
      </c>
      <c r="F87" s="174">
        <v>0</v>
      </c>
      <c r="G87" s="174">
        <v>0</v>
      </c>
      <c r="H87" s="174">
        <v>0</v>
      </c>
      <c r="I87" s="174">
        <v>0</v>
      </c>
      <c r="J87" s="185"/>
      <c r="K87" s="174"/>
      <c r="L87" s="174"/>
      <c r="M87" s="174">
        <v>100</v>
      </c>
      <c r="N87" s="174"/>
      <c r="O87" s="176"/>
      <c r="P87" s="84">
        <f t="shared" si="23"/>
        <v>100</v>
      </c>
      <c r="Q87" s="173"/>
      <c r="R87" s="174"/>
      <c r="S87" s="174"/>
      <c r="T87" s="174"/>
      <c r="U87" s="174"/>
      <c r="V87" s="174"/>
      <c r="W87" s="340">
        <v>100</v>
      </c>
      <c r="X87" s="84">
        <f t="shared" si="15"/>
        <v>100</v>
      </c>
    </row>
    <row r="88" spans="1:24" ht="24" customHeight="1">
      <c r="A88" s="454"/>
      <c r="B88" s="450" t="s">
        <v>198</v>
      </c>
      <c r="C88" s="466"/>
      <c r="D88" s="174">
        <f t="shared" ref="D88:I88" si="30">SUM(D89:D92)</f>
        <v>0</v>
      </c>
      <c r="E88" s="174">
        <f t="shared" si="30"/>
        <v>0</v>
      </c>
      <c r="F88" s="174">
        <f t="shared" si="30"/>
        <v>0</v>
      </c>
      <c r="G88" s="174">
        <f t="shared" si="30"/>
        <v>0</v>
      </c>
      <c r="H88" s="174">
        <f t="shared" si="30"/>
        <v>0</v>
      </c>
      <c r="I88" s="174">
        <f t="shared" si="30"/>
        <v>0</v>
      </c>
      <c r="J88" s="174">
        <f t="shared" ref="J88:O88" si="31">SUM(J89:J92)</f>
        <v>0</v>
      </c>
      <c r="K88" s="174">
        <f t="shared" si="31"/>
        <v>0</v>
      </c>
      <c r="L88" s="174">
        <f t="shared" si="31"/>
        <v>0</v>
      </c>
      <c r="M88" s="174">
        <f t="shared" si="31"/>
        <v>0</v>
      </c>
      <c r="N88" s="174">
        <f t="shared" si="31"/>
        <v>0</v>
      </c>
      <c r="O88" s="174">
        <f t="shared" si="31"/>
        <v>0</v>
      </c>
      <c r="P88" s="84">
        <f t="shared" si="23"/>
        <v>0</v>
      </c>
      <c r="Q88" s="174">
        <f t="shared" ref="Q88" si="32">SUM(Q89:Q92)</f>
        <v>0</v>
      </c>
      <c r="R88" s="174">
        <f t="shared" ref="R88:W88" si="33">SUM(R89:R92)</f>
        <v>0</v>
      </c>
      <c r="S88" s="174">
        <f t="shared" si="33"/>
        <v>0</v>
      </c>
      <c r="T88" s="174">
        <f t="shared" si="33"/>
        <v>0</v>
      </c>
      <c r="U88" s="174">
        <f t="shared" si="33"/>
        <v>0</v>
      </c>
      <c r="V88" s="184">
        <f t="shared" si="33"/>
        <v>0</v>
      </c>
      <c r="W88" s="342">
        <f t="shared" si="33"/>
        <v>0</v>
      </c>
      <c r="X88" s="84">
        <f t="shared" si="15"/>
        <v>0</v>
      </c>
    </row>
    <row r="89" spans="1:24" ht="24" customHeight="1">
      <c r="A89" s="454"/>
      <c r="B89" s="452"/>
      <c r="C89" s="352" t="s">
        <v>176</v>
      </c>
      <c r="D89" s="173">
        <v>0</v>
      </c>
      <c r="E89" s="174">
        <v>0</v>
      </c>
      <c r="F89" s="174">
        <v>0</v>
      </c>
      <c r="G89" s="174">
        <v>0</v>
      </c>
      <c r="H89" s="174">
        <v>0</v>
      </c>
      <c r="I89" s="174">
        <v>0</v>
      </c>
      <c r="J89" s="185"/>
      <c r="K89" s="174"/>
      <c r="L89" s="174"/>
      <c r="M89" s="174"/>
      <c r="N89" s="174"/>
      <c r="O89" s="176"/>
      <c r="P89" s="84">
        <f t="shared" si="23"/>
        <v>0</v>
      </c>
      <c r="Q89" s="173"/>
      <c r="R89" s="174"/>
      <c r="S89" s="174"/>
      <c r="T89" s="174"/>
      <c r="U89" s="174"/>
      <c r="V89" s="176"/>
      <c r="W89" s="340"/>
      <c r="X89" s="84">
        <f t="shared" si="15"/>
        <v>0</v>
      </c>
    </row>
    <row r="90" spans="1:24" ht="24" customHeight="1">
      <c r="A90" s="454"/>
      <c r="B90" s="452"/>
      <c r="C90" s="352" t="s">
        <v>171</v>
      </c>
      <c r="D90" s="173">
        <v>0</v>
      </c>
      <c r="E90" s="174">
        <v>0</v>
      </c>
      <c r="F90" s="174">
        <v>0</v>
      </c>
      <c r="G90" s="174">
        <v>0</v>
      </c>
      <c r="H90" s="174">
        <v>0</v>
      </c>
      <c r="I90" s="174">
        <v>0</v>
      </c>
      <c r="J90" s="185"/>
      <c r="K90" s="174"/>
      <c r="L90" s="174"/>
      <c r="M90" s="174"/>
      <c r="N90" s="174"/>
      <c r="O90" s="176"/>
      <c r="P90" s="84">
        <f t="shared" si="23"/>
        <v>0</v>
      </c>
      <c r="Q90" s="173"/>
      <c r="R90" s="174"/>
      <c r="S90" s="174"/>
      <c r="T90" s="174"/>
      <c r="U90" s="174"/>
      <c r="V90" s="176"/>
      <c r="W90" s="174"/>
      <c r="X90" s="84">
        <f t="shared" si="15"/>
        <v>0</v>
      </c>
    </row>
    <row r="91" spans="1:24" ht="24" customHeight="1">
      <c r="A91" s="454"/>
      <c r="B91" s="452"/>
      <c r="C91" s="352" t="s">
        <v>175</v>
      </c>
      <c r="D91" s="173">
        <v>0</v>
      </c>
      <c r="E91" s="174">
        <v>0</v>
      </c>
      <c r="F91" s="174">
        <v>0</v>
      </c>
      <c r="G91" s="174">
        <v>0</v>
      </c>
      <c r="H91" s="174">
        <v>0</v>
      </c>
      <c r="I91" s="174">
        <v>0</v>
      </c>
      <c r="J91" s="185"/>
      <c r="K91" s="174"/>
      <c r="L91" s="174"/>
      <c r="M91" s="174"/>
      <c r="N91" s="174"/>
      <c r="O91" s="176"/>
      <c r="P91" s="84">
        <f t="shared" si="23"/>
        <v>0</v>
      </c>
      <c r="Q91" s="173"/>
      <c r="R91" s="174"/>
      <c r="S91" s="174"/>
      <c r="T91" s="174"/>
      <c r="U91" s="174"/>
      <c r="V91" s="176"/>
      <c r="W91" s="340"/>
      <c r="X91" s="84">
        <f t="shared" si="15"/>
        <v>0</v>
      </c>
    </row>
    <row r="92" spans="1:24" ht="24" customHeight="1">
      <c r="A92" s="454"/>
      <c r="B92" s="452"/>
      <c r="C92" s="352" t="s">
        <v>170</v>
      </c>
      <c r="D92" s="173">
        <v>0</v>
      </c>
      <c r="E92" s="174">
        <v>0</v>
      </c>
      <c r="F92" s="174">
        <v>0</v>
      </c>
      <c r="G92" s="174">
        <v>0</v>
      </c>
      <c r="H92" s="174">
        <v>0</v>
      </c>
      <c r="I92" s="174">
        <v>0</v>
      </c>
      <c r="J92" s="185"/>
      <c r="K92" s="174"/>
      <c r="L92" s="174"/>
      <c r="M92" s="174"/>
      <c r="N92" s="174"/>
      <c r="O92" s="176"/>
      <c r="P92" s="84">
        <f t="shared" si="23"/>
        <v>0</v>
      </c>
      <c r="Q92" s="173"/>
      <c r="R92" s="174"/>
      <c r="S92" s="174"/>
      <c r="T92" s="174"/>
      <c r="U92" s="174"/>
      <c r="V92" s="176"/>
      <c r="W92" s="340"/>
      <c r="X92" s="84">
        <f t="shared" si="15"/>
        <v>0</v>
      </c>
    </row>
    <row r="93" spans="1:24" ht="24" customHeight="1">
      <c r="A93" s="454"/>
      <c r="B93" s="448" t="s">
        <v>197</v>
      </c>
      <c r="C93" s="449"/>
      <c r="D93" s="173">
        <v>0</v>
      </c>
      <c r="E93" s="174">
        <v>0</v>
      </c>
      <c r="F93" s="174">
        <v>0</v>
      </c>
      <c r="G93" s="174">
        <v>0</v>
      </c>
      <c r="H93" s="174">
        <v>0</v>
      </c>
      <c r="I93" s="174">
        <v>0</v>
      </c>
      <c r="J93" s="185"/>
      <c r="K93" s="174"/>
      <c r="L93" s="174"/>
      <c r="M93" s="174"/>
      <c r="N93" s="174"/>
      <c r="O93" s="176"/>
      <c r="P93" s="84">
        <f t="shared" si="23"/>
        <v>0</v>
      </c>
      <c r="Q93" s="173"/>
      <c r="R93" s="174"/>
      <c r="S93" s="174"/>
      <c r="T93" s="174"/>
      <c r="U93" s="174"/>
      <c r="V93" s="176"/>
      <c r="W93" s="340"/>
      <c r="X93" s="84">
        <f t="shared" si="15"/>
        <v>0</v>
      </c>
    </row>
    <row r="94" spans="1:24" ht="24" customHeight="1">
      <c r="A94" s="455"/>
      <c r="B94" s="444" t="s">
        <v>174</v>
      </c>
      <c r="C94" s="467"/>
      <c r="D94" s="180">
        <v>0</v>
      </c>
      <c r="E94" s="181">
        <v>0</v>
      </c>
      <c r="F94" s="181">
        <v>0</v>
      </c>
      <c r="G94" s="181">
        <v>0</v>
      </c>
      <c r="H94" s="181">
        <v>0</v>
      </c>
      <c r="I94" s="181">
        <v>0</v>
      </c>
      <c r="J94" s="332"/>
      <c r="K94" s="181"/>
      <c r="L94" s="181"/>
      <c r="M94" s="181"/>
      <c r="N94" s="181"/>
      <c r="O94" s="333"/>
      <c r="P94" s="301">
        <f t="shared" si="23"/>
        <v>0</v>
      </c>
      <c r="Q94" s="180"/>
      <c r="R94" s="181"/>
      <c r="S94" s="181"/>
      <c r="T94" s="181"/>
      <c r="U94" s="181"/>
      <c r="V94" s="333"/>
      <c r="W94" s="341"/>
      <c r="X94" s="86">
        <f t="shared" si="15"/>
        <v>0</v>
      </c>
    </row>
    <row r="95" spans="1:24" ht="24" customHeight="1">
      <c r="A95" s="454" t="s">
        <v>239</v>
      </c>
      <c r="B95" s="457" t="s">
        <v>173</v>
      </c>
      <c r="C95" s="458"/>
      <c r="D95" s="187">
        <v>0</v>
      </c>
      <c r="E95" s="188">
        <v>150</v>
      </c>
      <c r="F95" s="188"/>
      <c r="G95" s="188">
        <v>0</v>
      </c>
      <c r="H95" s="188">
        <v>0</v>
      </c>
      <c r="I95" s="188"/>
      <c r="J95" s="331">
        <v>300</v>
      </c>
      <c r="K95" s="172"/>
      <c r="L95" s="172"/>
      <c r="M95" s="172"/>
      <c r="N95" s="172"/>
      <c r="O95" s="299"/>
      <c r="P95" s="298">
        <f t="shared" si="23"/>
        <v>450</v>
      </c>
      <c r="Q95" s="171">
        <v>0</v>
      </c>
      <c r="R95" s="172">
        <v>250</v>
      </c>
      <c r="S95" s="172"/>
      <c r="T95" s="172">
        <v>0</v>
      </c>
      <c r="U95" s="172">
        <v>0</v>
      </c>
      <c r="V95" s="338">
        <v>103</v>
      </c>
      <c r="W95" s="339">
        <v>150</v>
      </c>
      <c r="X95" s="298">
        <f t="shared" si="15"/>
        <v>503</v>
      </c>
    </row>
    <row r="96" spans="1:24" ht="24" customHeight="1">
      <c r="A96" s="454"/>
      <c r="B96" s="448" t="s">
        <v>172</v>
      </c>
      <c r="C96" s="449"/>
      <c r="D96" s="173">
        <v>0</v>
      </c>
      <c r="E96" s="174"/>
      <c r="F96" s="174">
        <v>150</v>
      </c>
      <c r="G96" s="174">
        <v>0</v>
      </c>
      <c r="H96" s="174">
        <v>0</v>
      </c>
      <c r="I96" s="174">
        <v>150</v>
      </c>
      <c r="J96" s="185"/>
      <c r="K96" s="174"/>
      <c r="L96" s="174">
        <v>260</v>
      </c>
      <c r="M96" s="174"/>
      <c r="N96" s="174"/>
      <c r="O96" s="176">
        <v>200</v>
      </c>
      <c r="P96" s="84">
        <f t="shared" si="23"/>
        <v>760</v>
      </c>
      <c r="Q96" s="173">
        <v>0</v>
      </c>
      <c r="R96" s="174"/>
      <c r="S96" s="174">
        <v>200</v>
      </c>
      <c r="T96" s="174">
        <v>0</v>
      </c>
      <c r="U96" s="174">
        <v>0</v>
      </c>
      <c r="V96" s="174">
        <v>200</v>
      </c>
      <c r="W96" s="340">
        <v>400</v>
      </c>
      <c r="X96" s="84">
        <f t="shared" si="15"/>
        <v>800</v>
      </c>
    </row>
    <row r="97" spans="1:24" ht="24" customHeight="1">
      <c r="A97" s="454"/>
      <c r="B97" s="450" t="s">
        <v>198</v>
      </c>
      <c r="C97" s="466"/>
      <c r="D97" s="173">
        <f>SUM(D98:D101)</f>
        <v>0</v>
      </c>
      <c r="E97" s="174">
        <f t="shared" ref="E97:O97" si="34">SUM(E98:E101)</f>
        <v>130</v>
      </c>
      <c r="F97" s="174">
        <f t="shared" si="34"/>
        <v>0</v>
      </c>
      <c r="G97" s="174">
        <f t="shared" si="34"/>
        <v>0</v>
      </c>
      <c r="H97" s="174">
        <f t="shared" si="34"/>
        <v>0</v>
      </c>
      <c r="I97" s="174">
        <f t="shared" si="34"/>
        <v>113</v>
      </c>
      <c r="J97" s="174">
        <f t="shared" si="34"/>
        <v>0</v>
      </c>
      <c r="K97" s="174">
        <f t="shared" si="34"/>
        <v>0</v>
      </c>
      <c r="L97" s="174">
        <f t="shared" si="34"/>
        <v>0</v>
      </c>
      <c r="M97" s="174">
        <f t="shared" si="34"/>
        <v>0</v>
      </c>
      <c r="N97" s="174">
        <f t="shared" si="34"/>
        <v>0</v>
      </c>
      <c r="O97" s="174">
        <f t="shared" si="34"/>
        <v>0</v>
      </c>
      <c r="P97" s="84">
        <f t="shared" si="23"/>
        <v>243</v>
      </c>
      <c r="Q97" s="174">
        <f t="shared" ref="Q97" si="35">SUM(Q98:Q101)</f>
        <v>0</v>
      </c>
      <c r="R97" s="174">
        <f t="shared" ref="R97:W97" si="36">SUM(R98:R101)</f>
        <v>120</v>
      </c>
      <c r="S97" s="174">
        <f t="shared" si="36"/>
        <v>0</v>
      </c>
      <c r="T97" s="174">
        <f t="shared" si="36"/>
        <v>0</v>
      </c>
      <c r="U97" s="174">
        <f t="shared" si="36"/>
        <v>0</v>
      </c>
      <c r="V97" s="184">
        <f t="shared" si="36"/>
        <v>0</v>
      </c>
      <c r="W97" s="342">
        <f t="shared" si="36"/>
        <v>0</v>
      </c>
      <c r="X97" s="84">
        <f t="shared" si="15"/>
        <v>120</v>
      </c>
    </row>
    <row r="98" spans="1:24" ht="24" customHeight="1">
      <c r="A98" s="454"/>
      <c r="B98" s="452"/>
      <c r="C98" s="352" t="s">
        <v>176</v>
      </c>
      <c r="D98" s="173">
        <v>0</v>
      </c>
      <c r="E98" s="174">
        <v>0</v>
      </c>
      <c r="F98" s="174">
        <v>0</v>
      </c>
      <c r="G98" s="174">
        <v>0</v>
      </c>
      <c r="H98" s="174">
        <v>0</v>
      </c>
      <c r="I98" s="174">
        <v>0</v>
      </c>
      <c r="J98" s="185"/>
      <c r="K98" s="174"/>
      <c r="L98" s="174"/>
      <c r="M98" s="174"/>
      <c r="N98" s="174"/>
      <c r="O98" s="176"/>
      <c r="P98" s="84">
        <f t="shared" si="23"/>
        <v>0</v>
      </c>
      <c r="Q98" s="173">
        <v>0</v>
      </c>
      <c r="R98" s="174">
        <v>0</v>
      </c>
      <c r="S98" s="174">
        <v>0</v>
      </c>
      <c r="T98" s="174">
        <v>0</v>
      </c>
      <c r="U98" s="174">
        <v>0</v>
      </c>
      <c r="V98" s="176">
        <v>0</v>
      </c>
      <c r="W98" s="340"/>
      <c r="X98" s="84">
        <f t="shared" si="15"/>
        <v>0</v>
      </c>
    </row>
    <row r="99" spans="1:24" ht="24" customHeight="1">
      <c r="A99" s="454"/>
      <c r="B99" s="452"/>
      <c r="C99" s="352" t="s">
        <v>171</v>
      </c>
      <c r="D99" s="173">
        <v>0</v>
      </c>
      <c r="E99" s="174">
        <v>130</v>
      </c>
      <c r="F99" s="174">
        <v>0</v>
      </c>
      <c r="G99" s="174">
        <v>0</v>
      </c>
      <c r="H99" s="174">
        <v>0</v>
      </c>
      <c r="I99" s="174">
        <v>113</v>
      </c>
      <c r="J99" s="185"/>
      <c r="K99" s="174"/>
      <c r="L99" s="174"/>
      <c r="M99" s="174"/>
      <c r="N99" s="174"/>
      <c r="O99" s="176"/>
      <c r="P99" s="84">
        <f t="shared" si="23"/>
        <v>243</v>
      </c>
      <c r="Q99" s="173">
        <v>0</v>
      </c>
      <c r="R99" s="174">
        <v>120</v>
      </c>
      <c r="S99" s="174">
        <v>0</v>
      </c>
      <c r="T99" s="174">
        <v>0</v>
      </c>
      <c r="U99" s="174">
        <v>0</v>
      </c>
      <c r="V99" s="176"/>
      <c r="W99" s="340"/>
      <c r="X99" s="84">
        <f t="shared" si="15"/>
        <v>120</v>
      </c>
    </row>
    <row r="100" spans="1:24" ht="24" customHeight="1">
      <c r="A100" s="454"/>
      <c r="B100" s="452"/>
      <c r="C100" s="352" t="s">
        <v>175</v>
      </c>
      <c r="D100" s="173">
        <v>0</v>
      </c>
      <c r="E100" s="174">
        <v>0</v>
      </c>
      <c r="F100" s="174">
        <v>0</v>
      </c>
      <c r="G100" s="174">
        <v>0</v>
      </c>
      <c r="H100" s="174">
        <v>0</v>
      </c>
      <c r="I100" s="174">
        <v>0</v>
      </c>
      <c r="J100" s="185"/>
      <c r="K100" s="174"/>
      <c r="L100" s="174"/>
      <c r="M100" s="174"/>
      <c r="N100" s="174"/>
      <c r="O100" s="176"/>
      <c r="P100" s="84">
        <f t="shared" si="23"/>
        <v>0</v>
      </c>
      <c r="Q100" s="173">
        <v>0</v>
      </c>
      <c r="R100" s="174">
        <v>0</v>
      </c>
      <c r="S100" s="174">
        <v>0</v>
      </c>
      <c r="T100" s="174">
        <v>0</v>
      </c>
      <c r="U100" s="174">
        <v>0</v>
      </c>
      <c r="V100" s="176">
        <v>0</v>
      </c>
      <c r="W100" s="340"/>
      <c r="X100" s="84">
        <f t="shared" si="15"/>
        <v>0</v>
      </c>
    </row>
    <row r="101" spans="1:24" ht="24" customHeight="1">
      <c r="A101" s="454"/>
      <c r="B101" s="452"/>
      <c r="C101" s="352" t="s">
        <v>170</v>
      </c>
      <c r="D101" s="173">
        <v>0</v>
      </c>
      <c r="E101" s="174">
        <v>0</v>
      </c>
      <c r="F101" s="174">
        <v>0</v>
      </c>
      <c r="G101" s="174">
        <v>0</v>
      </c>
      <c r="H101" s="174">
        <v>0</v>
      </c>
      <c r="I101" s="174">
        <v>0</v>
      </c>
      <c r="J101" s="185"/>
      <c r="K101" s="174"/>
      <c r="L101" s="174"/>
      <c r="M101" s="174"/>
      <c r="N101" s="174"/>
      <c r="O101" s="176"/>
      <c r="P101" s="84">
        <f t="shared" si="23"/>
        <v>0</v>
      </c>
      <c r="Q101" s="173">
        <v>0</v>
      </c>
      <c r="R101" s="174">
        <v>0</v>
      </c>
      <c r="S101" s="174">
        <v>0</v>
      </c>
      <c r="T101" s="174">
        <v>0</v>
      </c>
      <c r="U101" s="174">
        <v>0</v>
      </c>
      <c r="V101" s="176">
        <v>0</v>
      </c>
      <c r="W101" s="340"/>
      <c r="X101" s="84">
        <f t="shared" si="15"/>
        <v>0</v>
      </c>
    </row>
    <row r="102" spans="1:24" ht="24" customHeight="1">
      <c r="A102" s="454"/>
      <c r="B102" s="448" t="s">
        <v>197</v>
      </c>
      <c r="C102" s="449"/>
      <c r="D102" s="173">
        <v>0</v>
      </c>
      <c r="E102" s="174">
        <v>0</v>
      </c>
      <c r="F102" s="174">
        <v>0</v>
      </c>
      <c r="G102" s="174">
        <v>0</v>
      </c>
      <c r="H102" s="174">
        <v>0</v>
      </c>
      <c r="I102" s="174">
        <v>0</v>
      </c>
      <c r="J102" s="185"/>
      <c r="K102" s="174"/>
      <c r="L102" s="174"/>
      <c r="M102" s="174"/>
      <c r="N102" s="174"/>
      <c r="O102" s="176"/>
      <c r="P102" s="84">
        <f t="shared" si="23"/>
        <v>0</v>
      </c>
      <c r="Q102" s="173">
        <v>0</v>
      </c>
      <c r="R102" s="174">
        <v>0</v>
      </c>
      <c r="S102" s="174">
        <v>0</v>
      </c>
      <c r="T102" s="174">
        <v>0</v>
      </c>
      <c r="U102" s="174">
        <v>0</v>
      </c>
      <c r="V102" s="176">
        <v>0</v>
      </c>
      <c r="W102" s="340"/>
      <c r="X102" s="84">
        <f t="shared" si="15"/>
        <v>0</v>
      </c>
    </row>
    <row r="103" spans="1:24" ht="24" customHeight="1">
      <c r="A103" s="454"/>
      <c r="B103" s="450" t="s">
        <v>174</v>
      </c>
      <c r="C103" s="466"/>
      <c r="D103" s="189">
        <v>0</v>
      </c>
      <c r="E103" s="190">
        <v>0</v>
      </c>
      <c r="F103" s="190">
        <v>0</v>
      </c>
      <c r="G103" s="190">
        <v>0</v>
      </c>
      <c r="H103" s="190">
        <v>0</v>
      </c>
      <c r="I103" s="190">
        <v>0</v>
      </c>
      <c r="J103" s="334"/>
      <c r="K103" s="190"/>
      <c r="L103" s="190"/>
      <c r="M103" s="190"/>
      <c r="N103" s="190"/>
      <c r="O103" s="335"/>
      <c r="P103" s="302">
        <f t="shared" si="23"/>
        <v>0</v>
      </c>
      <c r="Q103" s="189">
        <v>0</v>
      </c>
      <c r="R103" s="190">
        <v>0</v>
      </c>
      <c r="S103" s="190">
        <v>0</v>
      </c>
      <c r="T103" s="190">
        <v>0</v>
      </c>
      <c r="U103" s="190">
        <v>0</v>
      </c>
      <c r="V103" s="335">
        <v>0</v>
      </c>
      <c r="W103" s="174">
        <v>280</v>
      </c>
      <c r="X103" s="91">
        <f t="shared" si="15"/>
        <v>280</v>
      </c>
    </row>
    <row r="104" spans="1:24" ht="24" customHeight="1">
      <c r="A104" s="453" t="s">
        <v>240</v>
      </c>
      <c r="B104" s="446" t="s">
        <v>173</v>
      </c>
      <c r="C104" s="447"/>
      <c r="D104" s="182">
        <v>0</v>
      </c>
      <c r="E104" s="183"/>
      <c r="F104" s="183">
        <v>0</v>
      </c>
      <c r="G104" s="183">
        <v>0</v>
      </c>
      <c r="H104" s="183">
        <v>0</v>
      </c>
      <c r="I104" s="183"/>
      <c r="J104" s="336"/>
      <c r="K104" s="183">
        <v>100</v>
      </c>
      <c r="L104" s="183">
        <v>100</v>
      </c>
      <c r="M104" s="183">
        <v>100</v>
      </c>
      <c r="N104" s="183">
        <v>60</v>
      </c>
      <c r="O104" s="337">
        <v>100</v>
      </c>
      <c r="P104" s="87">
        <f t="shared" si="23"/>
        <v>460</v>
      </c>
      <c r="Q104" s="182"/>
      <c r="R104" s="183"/>
      <c r="S104" s="183"/>
      <c r="T104" s="183"/>
      <c r="U104" s="183"/>
      <c r="V104" s="343"/>
      <c r="W104" s="344">
        <v>100</v>
      </c>
      <c r="X104" s="87">
        <f>SUM(Q104:W104)</f>
        <v>100</v>
      </c>
    </row>
    <row r="105" spans="1:24" ht="24" customHeight="1">
      <c r="A105" s="454"/>
      <c r="B105" s="448" t="s">
        <v>172</v>
      </c>
      <c r="C105" s="449"/>
      <c r="D105" s="173">
        <v>0</v>
      </c>
      <c r="E105" s="174">
        <v>0</v>
      </c>
      <c r="F105" s="174">
        <v>0</v>
      </c>
      <c r="G105" s="174">
        <v>0</v>
      </c>
      <c r="H105" s="174">
        <v>0</v>
      </c>
      <c r="I105" s="174">
        <v>100</v>
      </c>
      <c r="J105" s="185"/>
      <c r="K105" s="174"/>
      <c r="L105" s="174"/>
      <c r="M105" s="174"/>
      <c r="N105" s="174"/>
      <c r="O105" s="176"/>
      <c r="P105" s="84">
        <f t="shared" si="23"/>
        <v>100</v>
      </c>
      <c r="Q105" s="173"/>
      <c r="R105" s="174"/>
      <c r="S105" s="174"/>
      <c r="T105" s="174"/>
      <c r="U105" s="174"/>
      <c r="V105" s="174">
        <v>130</v>
      </c>
      <c r="W105" s="340">
        <v>50</v>
      </c>
      <c r="X105" s="84">
        <f t="shared" si="15"/>
        <v>180</v>
      </c>
    </row>
    <row r="106" spans="1:24" ht="24" customHeight="1">
      <c r="A106" s="454"/>
      <c r="B106" s="450" t="s">
        <v>198</v>
      </c>
      <c r="C106" s="466"/>
      <c r="D106" s="173">
        <v>0</v>
      </c>
      <c r="E106" s="174">
        <v>0</v>
      </c>
      <c r="F106" s="174">
        <v>0</v>
      </c>
      <c r="G106" s="174">
        <v>0</v>
      </c>
      <c r="H106" s="174">
        <v>0</v>
      </c>
      <c r="I106" s="174">
        <v>0</v>
      </c>
      <c r="J106" s="174">
        <f t="shared" ref="J106:O106" si="37">SUM(J107:J110)</f>
        <v>0</v>
      </c>
      <c r="K106" s="174">
        <f t="shared" si="37"/>
        <v>0</v>
      </c>
      <c r="L106" s="174">
        <f t="shared" si="37"/>
        <v>0</v>
      </c>
      <c r="M106" s="174">
        <f t="shared" si="37"/>
        <v>0</v>
      </c>
      <c r="N106" s="174">
        <f t="shared" si="37"/>
        <v>0</v>
      </c>
      <c r="O106" s="174">
        <f t="shared" si="37"/>
        <v>0</v>
      </c>
      <c r="P106" s="84">
        <f t="shared" si="23"/>
        <v>0</v>
      </c>
      <c r="Q106" s="174">
        <f t="shared" ref="Q106" si="38">SUM(Q107:Q110)</f>
        <v>0</v>
      </c>
      <c r="R106" s="174">
        <f t="shared" ref="R106:W106" si="39">SUM(R107:R110)</f>
        <v>0</v>
      </c>
      <c r="S106" s="174">
        <f t="shared" si="39"/>
        <v>0</v>
      </c>
      <c r="T106" s="174">
        <f t="shared" si="39"/>
        <v>0</v>
      </c>
      <c r="U106" s="174">
        <f t="shared" si="39"/>
        <v>0</v>
      </c>
      <c r="V106" s="184">
        <f t="shared" si="39"/>
        <v>0</v>
      </c>
      <c r="W106" s="342">
        <f t="shared" si="39"/>
        <v>0</v>
      </c>
      <c r="X106" s="84">
        <f t="shared" si="15"/>
        <v>0</v>
      </c>
    </row>
    <row r="107" spans="1:24" ht="24" customHeight="1">
      <c r="A107" s="454"/>
      <c r="B107" s="452"/>
      <c r="C107" s="352" t="s">
        <v>176</v>
      </c>
      <c r="D107" s="173">
        <v>0</v>
      </c>
      <c r="E107" s="174">
        <v>0</v>
      </c>
      <c r="F107" s="174">
        <v>0</v>
      </c>
      <c r="G107" s="174">
        <v>0</v>
      </c>
      <c r="H107" s="174">
        <v>0</v>
      </c>
      <c r="I107" s="174">
        <v>0</v>
      </c>
      <c r="J107" s="185"/>
      <c r="K107" s="174"/>
      <c r="L107" s="174"/>
      <c r="M107" s="174"/>
      <c r="N107" s="174"/>
      <c r="O107" s="176"/>
      <c r="P107" s="84">
        <f t="shared" si="23"/>
        <v>0</v>
      </c>
      <c r="Q107" s="173"/>
      <c r="R107" s="174"/>
      <c r="S107" s="174"/>
      <c r="T107" s="174"/>
      <c r="U107" s="174"/>
      <c r="V107" s="176"/>
      <c r="W107" s="340"/>
      <c r="X107" s="84">
        <f t="shared" si="15"/>
        <v>0</v>
      </c>
    </row>
    <row r="108" spans="1:24" ht="24" customHeight="1">
      <c r="A108" s="454"/>
      <c r="B108" s="452"/>
      <c r="C108" s="352" t="s">
        <v>171</v>
      </c>
      <c r="D108" s="173">
        <v>0</v>
      </c>
      <c r="E108" s="174">
        <v>0</v>
      </c>
      <c r="F108" s="174">
        <v>0</v>
      </c>
      <c r="G108" s="174">
        <v>0</v>
      </c>
      <c r="H108" s="174">
        <v>0</v>
      </c>
      <c r="I108" s="174">
        <v>0</v>
      </c>
      <c r="J108" s="185"/>
      <c r="K108" s="174"/>
      <c r="L108" s="174"/>
      <c r="M108" s="174"/>
      <c r="N108" s="174"/>
      <c r="O108" s="176"/>
      <c r="P108" s="84">
        <f t="shared" si="23"/>
        <v>0</v>
      </c>
      <c r="Q108" s="173"/>
      <c r="R108" s="174"/>
      <c r="S108" s="174"/>
      <c r="T108" s="174"/>
      <c r="U108" s="174"/>
      <c r="V108" s="176"/>
      <c r="W108" s="174"/>
      <c r="X108" s="84">
        <f t="shared" si="15"/>
        <v>0</v>
      </c>
    </row>
    <row r="109" spans="1:24" ht="24" customHeight="1">
      <c r="A109" s="454"/>
      <c r="B109" s="452"/>
      <c r="C109" s="352" t="s">
        <v>175</v>
      </c>
      <c r="D109" s="173">
        <v>0</v>
      </c>
      <c r="E109" s="174">
        <v>0</v>
      </c>
      <c r="F109" s="174">
        <v>0</v>
      </c>
      <c r="G109" s="174">
        <v>0</v>
      </c>
      <c r="H109" s="174">
        <v>0</v>
      </c>
      <c r="I109" s="174">
        <v>0</v>
      </c>
      <c r="J109" s="185"/>
      <c r="K109" s="174"/>
      <c r="L109" s="174"/>
      <c r="M109" s="174"/>
      <c r="N109" s="174"/>
      <c r="O109" s="176"/>
      <c r="P109" s="84">
        <f t="shared" si="23"/>
        <v>0</v>
      </c>
      <c r="Q109" s="173"/>
      <c r="R109" s="174"/>
      <c r="S109" s="174"/>
      <c r="T109" s="174"/>
      <c r="U109" s="174"/>
      <c r="V109" s="176"/>
      <c r="W109" s="340"/>
      <c r="X109" s="84">
        <f t="shared" si="15"/>
        <v>0</v>
      </c>
    </row>
    <row r="110" spans="1:24" ht="24" customHeight="1">
      <c r="A110" s="454"/>
      <c r="B110" s="452"/>
      <c r="C110" s="352" t="s">
        <v>170</v>
      </c>
      <c r="D110" s="173">
        <v>0</v>
      </c>
      <c r="E110" s="174">
        <v>0</v>
      </c>
      <c r="F110" s="174">
        <v>0</v>
      </c>
      <c r="G110" s="174">
        <v>0</v>
      </c>
      <c r="H110" s="174">
        <v>0</v>
      </c>
      <c r="I110" s="174">
        <v>0</v>
      </c>
      <c r="J110" s="185"/>
      <c r="K110" s="174"/>
      <c r="L110" s="174"/>
      <c r="M110" s="174"/>
      <c r="N110" s="174"/>
      <c r="O110" s="176"/>
      <c r="P110" s="84">
        <f t="shared" si="23"/>
        <v>0</v>
      </c>
      <c r="Q110" s="173"/>
      <c r="R110" s="174"/>
      <c r="S110" s="174"/>
      <c r="T110" s="174"/>
      <c r="U110" s="174"/>
      <c r="V110" s="176"/>
      <c r="W110" s="340"/>
      <c r="X110" s="84">
        <f t="shared" si="15"/>
        <v>0</v>
      </c>
    </row>
    <row r="111" spans="1:24" ht="24" customHeight="1">
      <c r="A111" s="454"/>
      <c r="B111" s="448" t="s">
        <v>197</v>
      </c>
      <c r="C111" s="449"/>
      <c r="D111" s="173">
        <v>0</v>
      </c>
      <c r="E111" s="174">
        <v>0</v>
      </c>
      <c r="F111" s="174">
        <v>0</v>
      </c>
      <c r="G111" s="174">
        <v>0</v>
      </c>
      <c r="H111" s="174">
        <v>0</v>
      </c>
      <c r="I111" s="174">
        <v>0</v>
      </c>
      <c r="J111" s="185"/>
      <c r="K111" s="174"/>
      <c r="L111" s="174"/>
      <c r="M111" s="174"/>
      <c r="N111" s="174"/>
      <c r="O111" s="176"/>
      <c r="P111" s="84">
        <f t="shared" si="23"/>
        <v>0</v>
      </c>
      <c r="Q111" s="173"/>
      <c r="R111" s="174"/>
      <c r="S111" s="174"/>
      <c r="T111" s="174"/>
      <c r="U111" s="174"/>
      <c r="V111" s="176"/>
      <c r="W111" s="340"/>
      <c r="X111" s="84">
        <f t="shared" si="15"/>
        <v>0</v>
      </c>
    </row>
    <row r="112" spans="1:24" ht="24" customHeight="1">
      <c r="A112" s="455"/>
      <c r="B112" s="444" t="s">
        <v>174</v>
      </c>
      <c r="C112" s="467"/>
      <c r="D112" s="180">
        <v>0</v>
      </c>
      <c r="E112" s="181">
        <v>0</v>
      </c>
      <c r="F112" s="181">
        <v>0</v>
      </c>
      <c r="G112" s="181">
        <v>0</v>
      </c>
      <c r="H112" s="181">
        <v>0</v>
      </c>
      <c r="I112" s="181">
        <v>0</v>
      </c>
      <c r="J112" s="332"/>
      <c r="K112" s="181"/>
      <c r="L112" s="181"/>
      <c r="M112" s="181"/>
      <c r="N112" s="181"/>
      <c r="O112" s="333"/>
      <c r="P112" s="301">
        <f t="shared" si="23"/>
        <v>0</v>
      </c>
      <c r="Q112" s="180"/>
      <c r="R112" s="181"/>
      <c r="S112" s="181"/>
      <c r="T112" s="181"/>
      <c r="U112" s="181"/>
      <c r="V112" s="333"/>
      <c r="W112" s="341">
        <v>340</v>
      </c>
      <c r="X112" s="86">
        <f t="shared" si="15"/>
        <v>340</v>
      </c>
    </row>
    <row r="113" spans="1:24" ht="24" customHeight="1">
      <c r="A113" s="453" t="s">
        <v>241</v>
      </c>
      <c r="B113" s="446" t="s">
        <v>173</v>
      </c>
      <c r="C113" s="447"/>
      <c r="D113" s="182">
        <v>0</v>
      </c>
      <c r="E113" s="183">
        <v>150</v>
      </c>
      <c r="F113" s="183">
        <v>0</v>
      </c>
      <c r="G113" s="183">
        <v>0</v>
      </c>
      <c r="H113" s="183">
        <v>0</v>
      </c>
      <c r="I113" s="183">
        <v>0</v>
      </c>
      <c r="J113" s="331">
        <v>100</v>
      </c>
      <c r="K113" s="172"/>
      <c r="L113" s="172"/>
      <c r="M113" s="172">
        <v>80</v>
      </c>
      <c r="N113" s="172"/>
      <c r="O113" s="299"/>
      <c r="P113" s="87">
        <f>SUM(D113:O113)</f>
        <v>330</v>
      </c>
      <c r="Q113" s="171">
        <v>0</v>
      </c>
      <c r="R113" s="172">
        <v>200</v>
      </c>
      <c r="S113" s="172">
        <v>0</v>
      </c>
      <c r="T113" s="172">
        <v>0</v>
      </c>
      <c r="U113" s="172">
        <v>150</v>
      </c>
      <c r="V113" s="338">
        <v>0</v>
      </c>
      <c r="W113" s="339">
        <v>100</v>
      </c>
      <c r="X113" s="87">
        <f t="shared" si="15"/>
        <v>450</v>
      </c>
    </row>
    <row r="114" spans="1:24" ht="24" customHeight="1">
      <c r="A114" s="454"/>
      <c r="B114" s="448" t="s">
        <v>172</v>
      </c>
      <c r="C114" s="449"/>
      <c r="D114" s="173">
        <v>0</v>
      </c>
      <c r="E114" s="174">
        <v>150</v>
      </c>
      <c r="F114" s="174">
        <v>0</v>
      </c>
      <c r="G114" s="174">
        <v>0</v>
      </c>
      <c r="H114" s="174">
        <v>0</v>
      </c>
      <c r="I114" s="174">
        <v>0</v>
      </c>
      <c r="J114" s="185">
        <v>150</v>
      </c>
      <c r="K114" s="174"/>
      <c r="L114" s="174"/>
      <c r="M114" s="174"/>
      <c r="N114" s="174"/>
      <c r="O114" s="176"/>
      <c r="P114" s="84">
        <f t="shared" si="23"/>
        <v>300</v>
      </c>
      <c r="Q114" s="173">
        <v>0</v>
      </c>
      <c r="R114" s="174">
        <v>200</v>
      </c>
      <c r="S114" s="174">
        <v>0</v>
      </c>
      <c r="T114" s="174">
        <v>0</v>
      </c>
      <c r="U114" s="174">
        <v>250</v>
      </c>
      <c r="V114" s="174">
        <v>0</v>
      </c>
      <c r="W114" s="340">
        <v>100</v>
      </c>
      <c r="X114" s="84">
        <f t="shared" si="15"/>
        <v>550</v>
      </c>
    </row>
    <row r="115" spans="1:24" ht="24" customHeight="1">
      <c r="A115" s="454"/>
      <c r="B115" s="450" t="s">
        <v>198</v>
      </c>
      <c r="C115" s="466"/>
      <c r="D115" s="173">
        <f>SUM(D116:D119)</f>
        <v>0</v>
      </c>
      <c r="E115" s="174">
        <f t="shared" ref="E115:O115" si="40">SUM(E116:E119)</f>
        <v>0</v>
      </c>
      <c r="F115" s="174">
        <f t="shared" si="40"/>
        <v>0</v>
      </c>
      <c r="G115" s="174">
        <f t="shared" si="40"/>
        <v>100</v>
      </c>
      <c r="H115" s="174">
        <f t="shared" si="40"/>
        <v>0</v>
      </c>
      <c r="I115" s="174">
        <f t="shared" si="40"/>
        <v>0</v>
      </c>
      <c r="J115" s="174">
        <f t="shared" si="40"/>
        <v>0</v>
      </c>
      <c r="K115" s="174">
        <f t="shared" si="40"/>
        <v>0</v>
      </c>
      <c r="L115" s="174">
        <f t="shared" si="40"/>
        <v>0</v>
      </c>
      <c r="M115" s="174">
        <f t="shared" si="40"/>
        <v>0</v>
      </c>
      <c r="N115" s="174">
        <f t="shared" si="40"/>
        <v>0</v>
      </c>
      <c r="O115" s="174">
        <f t="shared" si="40"/>
        <v>0</v>
      </c>
      <c r="P115" s="84">
        <f t="shared" si="23"/>
        <v>100</v>
      </c>
      <c r="Q115" s="174">
        <f t="shared" ref="Q115" si="41">SUM(Q116:Q119)</f>
        <v>100</v>
      </c>
      <c r="R115" s="174">
        <f t="shared" ref="R115:W115" si="42">SUM(R116:R119)</f>
        <v>0</v>
      </c>
      <c r="S115" s="174">
        <f t="shared" si="42"/>
        <v>0</v>
      </c>
      <c r="T115" s="174">
        <f t="shared" si="42"/>
        <v>0</v>
      </c>
      <c r="U115" s="174">
        <f t="shared" si="42"/>
        <v>100</v>
      </c>
      <c r="V115" s="184">
        <f t="shared" si="42"/>
        <v>0</v>
      </c>
      <c r="W115" s="342">
        <f t="shared" si="42"/>
        <v>0</v>
      </c>
      <c r="X115" s="84">
        <f t="shared" ref="X115:X178" si="43">SUM(Q115:W115)</f>
        <v>200</v>
      </c>
    </row>
    <row r="116" spans="1:24" ht="24" customHeight="1">
      <c r="A116" s="454"/>
      <c r="B116" s="452"/>
      <c r="C116" s="352" t="s">
        <v>176</v>
      </c>
      <c r="D116" s="173">
        <v>0</v>
      </c>
      <c r="E116" s="174">
        <v>0</v>
      </c>
      <c r="F116" s="174">
        <v>0</v>
      </c>
      <c r="G116" s="174">
        <v>0</v>
      </c>
      <c r="H116" s="174">
        <v>0</v>
      </c>
      <c r="I116" s="174">
        <v>0</v>
      </c>
      <c r="J116" s="185"/>
      <c r="K116" s="174"/>
      <c r="L116" s="174"/>
      <c r="M116" s="174"/>
      <c r="N116" s="174"/>
      <c r="O116" s="176"/>
      <c r="P116" s="84">
        <f t="shared" si="23"/>
        <v>0</v>
      </c>
      <c r="Q116" s="173">
        <v>0</v>
      </c>
      <c r="R116" s="174">
        <v>0</v>
      </c>
      <c r="S116" s="174">
        <v>0</v>
      </c>
      <c r="T116" s="174">
        <v>0</v>
      </c>
      <c r="U116" s="174">
        <v>0</v>
      </c>
      <c r="V116" s="176">
        <v>0</v>
      </c>
      <c r="W116" s="340"/>
      <c r="X116" s="84">
        <f t="shared" si="43"/>
        <v>0</v>
      </c>
    </row>
    <row r="117" spans="1:24" ht="24" customHeight="1">
      <c r="A117" s="454"/>
      <c r="B117" s="452"/>
      <c r="C117" s="352" t="s">
        <v>171</v>
      </c>
      <c r="D117" s="173">
        <v>0</v>
      </c>
      <c r="E117" s="174">
        <v>0</v>
      </c>
      <c r="F117" s="174">
        <v>0</v>
      </c>
      <c r="G117" s="174">
        <v>0</v>
      </c>
      <c r="H117" s="174">
        <v>0</v>
      </c>
      <c r="I117" s="174"/>
      <c r="J117" s="185"/>
      <c r="K117" s="174"/>
      <c r="L117" s="174"/>
      <c r="M117" s="174"/>
      <c r="N117" s="174"/>
      <c r="O117" s="176"/>
      <c r="P117" s="84">
        <f t="shared" si="23"/>
        <v>0</v>
      </c>
      <c r="Q117" s="173">
        <v>100</v>
      </c>
      <c r="R117" s="174">
        <v>0</v>
      </c>
      <c r="S117" s="174">
        <v>0</v>
      </c>
      <c r="T117" s="174">
        <v>0</v>
      </c>
      <c r="U117" s="174">
        <v>0</v>
      </c>
      <c r="V117" s="176">
        <v>0</v>
      </c>
      <c r="W117" s="340"/>
      <c r="X117" s="84">
        <f t="shared" si="43"/>
        <v>100</v>
      </c>
    </row>
    <row r="118" spans="1:24" ht="24" customHeight="1">
      <c r="A118" s="454"/>
      <c r="B118" s="452"/>
      <c r="C118" s="352" t="s">
        <v>175</v>
      </c>
      <c r="D118" s="173">
        <v>0</v>
      </c>
      <c r="E118" s="174">
        <v>0</v>
      </c>
      <c r="F118" s="174">
        <v>0</v>
      </c>
      <c r="G118" s="174">
        <v>0</v>
      </c>
      <c r="H118" s="174">
        <v>0</v>
      </c>
      <c r="I118" s="174">
        <v>0</v>
      </c>
      <c r="J118" s="185"/>
      <c r="K118" s="174"/>
      <c r="L118" s="174"/>
      <c r="M118" s="174"/>
      <c r="N118" s="174"/>
      <c r="O118" s="176"/>
      <c r="P118" s="84">
        <f t="shared" si="23"/>
        <v>0</v>
      </c>
      <c r="Q118" s="173">
        <v>0</v>
      </c>
      <c r="R118" s="174">
        <v>0</v>
      </c>
      <c r="S118" s="174">
        <v>0</v>
      </c>
      <c r="T118" s="174">
        <v>0</v>
      </c>
      <c r="U118" s="174">
        <v>0</v>
      </c>
      <c r="V118" s="176">
        <v>0</v>
      </c>
      <c r="W118" s="340"/>
      <c r="X118" s="84">
        <f t="shared" si="43"/>
        <v>0</v>
      </c>
    </row>
    <row r="119" spans="1:24" ht="24" customHeight="1">
      <c r="A119" s="454"/>
      <c r="B119" s="452"/>
      <c r="C119" s="352" t="s">
        <v>170</v>
      </c>
      <c r="D119" s="174"/>
      <c r="E119" s="174">
        <v>0</v>
      </c>
      <c r="F119" s="174">
        <v>0</v>
      </c>
      <c r="G119" s="174">
        <v>100</v>
      </c>
      <c r="H119" s="174"/>
      <c r="I119" s="174"/>
      <c r="J119" s="185"/>
      <c r="K119" s="174"/>
      <c r="L119" s="174"/>
      <c r="M119" s="174"/>
      <c r="N119" s="174"/>
      <c r="O119" s="176"/>
      <c r="P119" s="84">
        <f t="shared" si="23"/>
        <v>100</v>
      </c>
      <c r="Q119" s="173">
        <v>0</v>
      </c>
      <c r="R119" s="174">
        <v>0</v>
      </c>
      <c r="S119" s="174">
        <v>0</v>
      </c>
      <c r="T119" s="174"/>
      <c r="U119" s="174">
        <v>100</v>
      </c>
      <c r="V119" s="176">
        <v>0</v>
      </c>
      <c r="W119" s="340"/>
      <c r="X119" s="84">
        <f t="shared" si="43"/>
        <v>100</v>
      </c>
    </row>
    <row r="120" spans="1:24" ht="24" customHeight="1">
      <c r="A120" s="454"/>
      <c r="B120" s="448" t="s">
        <v>197</v>
      </c>
      <c r="C120" s="449"/>
      <c r="D120" s="173">
        <v>0</v>
      </c>
      <c r="E120" s="174">
        <v>0</v>
      </c>
      <c r="F120" s="174">
        <v>0</v>
      </c>
      <c r="G120" s="174">
        <v>0</v>
      </c>
      <c r="H120" s="174">
        <v>0</v>
      </c>
      <c r="I120" s="174">
        <v>0</v>
      </c>
      <c r="J120" s="185"/>
      <c r="K120" s="174"/>
      <c r="L120" s="174"/>
      <c r="M120" s="174"/>
      <c r="N120" s="174"/>
      <c r="O120" s="176"/>
      <c r="P120" s="84">
        <f t="shared" si="23"/>
        <v>0</v>
      </c>
      <c r="Q120" s="173">
        <v>0</v>
      </c>
      <c r="R120" s="174">
        <v>0</v>
      </c>
      <c r="S120" s="174">
        <v>0</v>
      </c>
      <c r="T120" s="174">
        <v>0</v>
      </c>
      <c r="U120" s="174">
        <v>0</v>
      </c>
      <c r="V120" s="176">
        <v>0</v>
      </c>
      <c r="W120" s="340"/>
      <c r="X120" s="84">
        <f t="shared" si="43"/>
        <v>0</v>
      </c>
    </row>
    <row r="121" spans="1:24" ht="24" customHeight="1">
      <c r="A121" s="454"/>
      <c r="B121" s="450" t="s">
        <v>174</v>
      </c>
      <c r="C121" s="466"/>
      <c r="D121" s="189">
        <v>0</v>
      </c>
      <c r="E121" s="190">
        <v>0</v>
      </c>
      <c r="F121" s="190">
        <v>0</v>
      </c>
      <c r="G121" s="190">
        <v>0</v>
      </c>
      <c r="H121" s="190">
        <v>0</v>
      </c>
      <c r="I121" s="190">
        <v>0</v>
      </c>
      <c r="J121" s="334"/>
      <c r="K121" s="190"/>
      <c r="L121" s="190"/>
      <c r="M121" s="190"/>
      <c r="N121" s="190"/>
      <c r="O121" s="335"/>
      <c r="P121" s="303">
        <f t="shared" si="23"/>
        <v>0</v>
      </c>
      <c r="Q121" s="189">
        <v>0</v>
      </c>
      <c r="R121" s="190">
        <v>0</v>
      </c>
      <c r="S121" s="190">
        <v>0</v>
      </c>
      <c r="T121" s="190">
        <v>0</v>
      </c>
      <c r="U121" s="190">
        <v>0</v>
      </c>
      <c r="V121" s="335">
        <v>0</v>
      </c>
      <c r="W121" s="174">
        <v>600</v>
      </c>
      <c r="X121" s="91">
        <f t="shared" si="43"/>
        <v>600</v>
      </c>
    </row>
    <row r="122" spans="1:24" ht="24" customHeight="1">
      <c r="A122" s="453" t="s">
        <v>242</v>
      </c>
      <c r="B122" s="446" t="s">
        <v>173</v>
      </c>
      <c r="C122" s="447"/>
      <c r="D122" s="182">
        <v>0</v>
      </c>
      <c r="E122" s="183">
        <v>0</v>
      </c>
      <c r="F122" s="183">
        <v>0</v>
      </c>
      <c r="G122" s="183">
        <v>0</v>
      </c>
      <c r="H122" s="183">
        <v>0</v>
      </c>
      <c r="I122" s="183">
        <v>0</v>
      </c>
      <c r="J122" s="336"/>
      <c r="K122" s="183"/>
      <c r="L122" s="183"/>
      <c r="M122" s="183"/>
      <c r="N122" s="183"/>
      <c r="O122" s="337"/>
      <c r="P122" s="87">
        <f t="shared" si="23"/>
        <v>0</v>
      </c>
      <c r="Q122" s="182">
        <v>0</v>
      </c>
      <c r="R122" s="183">
        <v>0</v>
      </c>
      <c r="S122" s="183">
        <v>0</v>
      </c>
      <c r="T122" s="183">
        <v>0</v>
      </c>
      <c r="U122" s="183">
        <v>0</v>
      </c>
      <c r="V122" s="343">
        <v>0</v>
      </c>
      <c r="W122" s="344"/>
      <c r="X122" s="87">
        <f t="shared" si="43"/>
        <v>0</v>
      </c>
    </row>
    <row r="123" spans="1:24" ht="24" customHeight="1">
      <c r="A123" s="454"/>
      <c r="B123" s="448" t="s">
        <v>172</v>
      </c>
      <c r="C123" s="449"/>
      <c r="D123" s="173">
        <v>0</v>
      </c>
      <c r="E123" s="174">
        <v>0</v>
      </c>
      <c r="F123" s="174">
        <v>0</v>
      </c>
      <c r="G123" s="174">
        <v>0</v>
      </c>
      <c r="H123" s="174">
        <v>0</v>
      </c>
      <c r="I123" s="174">
        <v>0</v>
      </c>
      <c r="J123" s="185"/>
      <c r="K123" s="174"/>
      <c r="L123" s="174">
        <v>100</v>
      </c>
      <c r="M123" s="174"/>
      <c r="N123" s="174"/>
      <c r="O123" s="176"/>
      <c r="P123" s="84">
        <f t="shared" si="23"/>
        <v>100</v>
      </c>
      <c r="Q123" s="173">
        <v>0</v>
      </c>
      <c r="R123" s="174">
        <v>0</v>
      </c>
      <c r="S123" s="174">
        <v>0</v>
      </c>
      <c r="T123" s="174">
        <v>0</v>
      </c>
      <c r="U123" s="174">
        <v>0</v>
      </c>
      <c r="V123" s="174">
        <v>0</v>
      </c>
      <c r="W123" s="340">
        <v>100</v>
      </c>
      <c r="X123" s="84">
        <f t="shared" si="43"/>
        <v>100</v>
      </c>
    </row>
    <row r="124" spans="1:24" ht="24" customHeight="1">
      <c r="A124" s="454"/>
      <c r="B124" s="450" t="s">
        <v>198</v>
      </c>
      <c r="C124" s="466"/>
      <c r="D124" s="173">
        <f>SUM(D125:D129)</f>
        <v>0</v>
      </c>
      <c r="E124" s="174">
        <f t="shared" ref="E124:I124" si="44">SUM(E125:E129)</f>
        <v>0</v>
      </c>
      <c r="F124" s="174">
        <f t="shared" si="44"/>
        <v>0</v>
      </c>
      <c r="G124" s="174">
        <f t="shared" si="44"/>
        <v>85</v>
      </c>
      <c r="H124" s="174">
        <f t="shared" si="44"/>
        <v>0</v>
      </c>
      <c r="I124" s="174">
        <f t="shared" si="44"/>
        <v>0</v>
      </c>
      <c r="J124" s="174">
        <f t="shared" ref="J124:O124" si="45">SUM(J125:J128)</f>
        <v>0</v>
      </c>
      <c r="K124" s="174">
        <f t="shared" si="45"/>
        <v>0</v>
      </c>
      <c r="L124" s="174">
        <f t="shared" si="45"/>
        <v>0</v>
      </c>
      <c r="M124" s="174">
        <f t="shared" si="45"/>
        <v>0</v>
      </c>
      <c r="N124" s="174">
        <f t="shared" si="45"/>
        <v>0</v>
      </c>
      <c r="O124" s="174">
        <f t="shared" si="45"/>
        <v>0</v>
      </c>
      <c r="P124" s="84">
        <f t="shared" si="23"/>
        <v>85</v>
      </c>
      <c r="Q124" s="174">
        <f t="shared" ref="Q124" si="46">SUM(Q125:Q128)</f>
        <v>0</v>
      </c>
      <c r="R124" s="174">
        <f t="shared" ref="R124:W124" si="47">SUM(R125:R128)</f>
        <v>0</v>
      </c>
      <c r="S124" s="174">
        <f t="shared" si="47"/>
        <v>0</v>
      </c>
      <c r="T124" s="174">
        <f t="shared" si="47"/>
        <v>64</v>
      </c>
      <c r="U124" s="174">
        <f t="shared" si="47"/>
        <v>0</v>
      </c>
      <c r="V124" s="184">
        <f t="shared" si="47"/>
        <v>0</v>
      </c>
      <c r="W124" s="342">
        <f t="shared" si="47"/>
        <v>30</v>
      </c>
      <c r="X124" s="84">
        <f t="shared" si="43"/>
        <v>94</v>
      </c>
    </row>
    <row r="125" spans="1:24" ht="24" customHeight="1">
      <c r="A125" s="454"/>
      <c r="B125" s="452"/>
      <c r="C125" s="352" t="s">
        <v>176</v>
      </c>
      <c r="D125" s="173">
        <v>0</v>
      </c>
      <c r="E125" s="174">
        <v>0</v>
      </c>
      <c r="F125" s="174">
        <v>0</v>
      </c>
      <c r="G125" s="174">
        <v>0</v>
      </c>
      <c r="H125" s="174">
        <v>0</v>
      </c>
      <c r="I125" s="174">
        <v>0</v>
      </c>
      <c r="J125" s="185"/>
      <c r="K125" s="174"/>
      <c r="L125" s="174"/>
      <c r="M125" s="174"/>
      <c r="N125" s="174"/>
      <c r="O125" s="176"/>
      <c r="P125" s="84">
        <f t="shared" si="23"/>
        <v>0</v>
      </c>
      <c r="Q125" s="173">
        <v>0</v>
      </c>
      <c r="R125" s="174">
        <v>0</v>
      </c>
      <c r="S125" s="174">
        <v>0</v>
      </c>
      <c r="T125" s="174">
        <v>0</v>
      </c>
      <c r="U125" s="174">
        <v>0</v>
      </c>
      <c r="V125" s="176">
        <v>0</v>
      </c>
      <c r="W125" s="340"/>
      <c r="X125" s="84">
        <f t="shared" si="43"/>
        <v>0</v>
      </c>
    </row>
    <row r="126" spans="1:24" ht="24" customHeight="1">
      <c r="A126" s="454"/>
      <c r="B126" s="452"/>
      <c r="C126" s="352" t="s">
        <v>171</v>
      </c>
      <c r="D126" s="173">
        <v>0</v>
      </c>
      <c r="E126" s="174">
        <v>0</v>
      </c>
      <c r="F126" s="174">
        <v>0</v>
      </c>
      <c r="G126" s="174">
        <v>85</v>
      </c>
      <c r="H126" s="174">
        <v>0</v>
      </c>
      <c r="I126" s="174">
        <v>0</v>
      </c>
      <c r="J126" s="185"/>
      <c r="K126" s="174"/>
      <c r="L126" s="174"/>
      <c r="M126" s="174"/>
      <c r="N126" s="174"/>
      <c r="O126" s="176"/>
      <c r="P126" s="84">
        <f t="shared" si="23"/>
        <v>85</v>
      </c>
      <c r="Q126" s="173">
        <v>0</v>
      </c>
      <c r="R126" s="174">
        <v>0</v>
      </c>
      <c r="S126" s="174">
        <v>0</v>
      </c>
      <c r="T126" s="174">
        <v>64</v>
      </c>
      <c r="U126" s="174">
        <v>0</v>
      </c>
      <c r="V126" s="176">
        <v>0</v>
      </c>
      <c r="W126" s="174">
        <v>30</v>
      </c>
      <c r="X126" s="84">
        <f t="shared" si="43"/>
        <v>94</v>
      </c>
    </row>
    <row r="127" spans="1:24" ht="24" customHeight="1">
      <c r="A127" s="454"/>
      <c r="B127" s="452"/>
      <c r="C127" s="352" t="s">
        <v>175</v>
      </c>
      <c r="D127" s="173">
        <v>0</v>
      </c>
      <c r="E127" s="174">
        <v>0</v>
      </c>
      <c r="F127" s="174">
        <v>0</v>
      </c>
      <c r="G127" s="174">
        <v>0</v>
      </c>
      <c r="H127" s="174">
        <v>0</v>
      </c>
      <c r="I127" s="174">
        <v>0</v>
      </c>
      <c r="J127" s="185"/>
      <c r="K127" s="174"/>
      <c r="L127" s="174"/>
      <c r="M127" s="174"/>
      <c r="N127" s="174"/>
      <c r="O127" s="176"/>
      <c r="P127" s="84">
        <f t="shared" si="23"/>
        <v>0</v>
      </c>
      <c r="Q127" s="173">
        <v>0</v>
      </c>
      <c r="R127" s="174">
        <v>0</v>
      </c>
      <c r="S127" s="174">
        <v>0</v>
      </c>
      <c r="T127" s="174">
        <v>0</v>
      </c>
      <c r="U127" s="174">
        <v>0</v>
      </c>
      <c r="V127" s="176">
        <v>0</v>
      </c>
      <c r="W127" s="340"/>
      <c r="X127" s="84">
        <f t="shared" si="43"/>
        <v>0</v>
      </c>
    </row>
    <row r="128" spans="1:24" ht="24" customHeight="1">
      <c r="A128" s="454"/>
      <c r="B128" s="452"/>
      <c r="C128" s="352" t="s">
        <v>170</v>
      </c>
      <c r="D128" s="173">
        <v>0</v>
      </c>
      <c r="E128" s="174">
        <v>0</v>
      </c>
      <c r="F128" s="174">
        <v>0</v>
      </c>
      <c r="G128" s="174">
        <v>0</v>
      </c>
      <c r="H128" s="174">
        <v>0</v>
      </c>
      <c r="I128" s="174">
        <v>0</v>
      </c>
      <c r="J128" s="185"/>
      <c r="K128" s="174"/>
      <c r="L128" s="174"/>
      <c r="M128" s="174"/>
      <c r="N128" s="174"/>
      <c r="O128" s="176"/>
      <c r="P128" s="84">
        <f t="shared" si="23"/>
        <v>0</v>
      </c>
      <c r="Q128" s="173">
        <v>0</v>
      </c>
      <c r="R128" s="174">
        <v>0</v>
      </c>
      <c r="S128" s="174">
        <v>0</v>
      </c>
      <c r="T128" s="174">
        <v>0</v>
      </c>
      <c r="U128" s="174">
        <v>0</v>
      </c>
      <c r="V128" s="176">
        <v>0</v>
      </c>
      <c r="W128" s="340"/>
      <c r="X128" s="84">
        <f t="shared" si="43"/>
        <v>0</v>
      </c>
    </row>
    <row r="129" spans="1:24" ht="24" customHeight="1">
      <c r="A129" s="454"/>
      <c r="B129" s="448" t="s">
        <v>197</v>
      </c>
      <c r="C129" s="449"/>
      <c r="D129" s="173">
        <v>0</v>
      </c>
      <c r="E129" s="174">
        <v>0</v>
      </c>
      <c r="F129" s="174">
        <v>0</v>
      </c>
      <c r="G129" s="174">
        <v>0</v>
      </c>
      <c r="H129" s="174">
        <v>0</v>
      </c>
      <c r="I129" s="174">
        <v>0</v>
      </c>
      <c r="J129" s="185"/>
      <c r="K129" s="174"/>
      <c r="L129" s="174"/>
      <c r="M129" s="174"/>
      <c r="N129" s="174"/>
      <c r="O129" s="176"/>
      <c r="P129" s="84">
        <f t="shared" si="23"/>
        <v>0</v>
      </c>
      <c r="Q129" s="173">
        <v>0</v>
      </c>
      <c r="R129" s="174">
        <v>0</v>
      </c>
      <c r="S129" s="174">
        <v>0</v>
      </c>
      <c r="T129" s="174">
        <v>0</v>
      </c>
      <c r="U129" s="174">
        <v>0</v>
      </c>
      <c r="V129" s="176">
        <v>0</v>
      </c>
      <c r="W129" s="340"/>
      <c r="X129" s="84">
        <f t="shared" si="43"/>
        <v>0</v>
      </c>
    </row>
    <row r="130" spans="1:24" ht="24" customHeight="1">
      <c r="A130" s="455"/>
      <c r="B130" s="444" t="s">
        <v>174</v>
      </c>
      <c r="C130" s="467"/>
      <c r="D130" s="180">
        <v>0</v>
      </c>
      <c r="E130" s="181">
        <v>0</v>
      </c>
      <c r="F130" s="181">
        <v>0</v>
      </c>
      <c r="G130" s="181">
        <v>0</v>
      </c>
      <c r="H130" s="181">
        <v>0</v>
      </c>
      <c r="I130" s="181">
        <v>0</v>
      </c>
      <c r="J130" s="332"/>
      <c r="K130" s="181"/>
      <c r="L130" s="181"/>
      <c r="M130" s="181"/>
      <c r="N130" s="181"/>
      <c r="O130" s="333"/>
      <c r="P130" s="301">
        <f t="shared" si="23"/>
        <v>0</v>
      </c>
      <c r="Q130" s="180">
        <v>0</v>
      </c>
      <c r="R130" s="181">
        <v>0</v>
      </c>
      <c r="S130" s="181">
        <v>0</v>
      </c>
      <c r="T130" s="181">
        <v>0</v>
      </c>
      <c r="U130" s="181">
        <v>0</v>
      </c>
      <c r="V130" s="333">
        <v>0</v>
      </c>
      <c r="W130" s="341"/>
      <c r="X130" s="86">
        <f t="shared" si="43"/>
        <v>0</v>
      </c>
    </row>
    <row r="131" spans="1:24" ht="24" customHeight="1">
      <c r="A131" s="454" t="s">
        <v>243</v>
      </c>
      <c r="B131" s="457" t="s">
        <v>173</v>
      </c>
      <c r="C131" s="458"/>
      <c r="D131" s="187">
        <v>100</v>
      </c>
      <c r="E131" s="188">
        <v>0</v>
      </c>
      <c r="F131" s="188">
        <v>0</v>
      </c>
      <c r="G131" s="188">
        <v>0</v>
      </c>
      <c r="H131" s="188">
        <v>300</v>
      </c>
      <c r="I131" s="188"/>
      <c r="J131" s="331">
        <v>100</v>
      </c>
      <c r="K131" s="172"/>
      <c r="L131" s="172"/>
      <c r="M131" s="172"/>
      <c r="N131" s="172"/>
      <c r="O131" s="299"/>
      <c r="P131" s="298">
        <f t="shared" si="23"/>
        <v>500</v>
      </c>
      <c r="Q131" s="171">
        <v>93</v>
      </c>
      <c r="R131" s="172">
        <v>0</v>
      </c>
      <c r="S131" s="172">
        <v>0</v>
      </c>
      <c r="T131" s="172">
        <v>0</v>
      </c>
      <c r="U131" s="172">
        <v>300</v>
      </c>
      <c r="V131" s="338">
        <v>0</v>
      </c>
      <c r="W131" s="339"/>
      <c r="X131" s="298">
        <f t="shared" si="43"/>
        <v>393</v>
      </c>
    </row>
    <row r="132" spans="1:24" ht="24" customHeight="1">
      <c r="A132" s="454"/>
      <c r="B132" s="448" t="s">
        <v>172</v>
      </c>
      <c r="C132" s="449"/>
      <c r="D132" s="173">
        <v>0</v>
      </c>
      <c r="E132" s="174">
        <v>0</v>
      </c>
      <c r="F132" s="174">
        <v>0</v>
      </c>
      <c r="G132" s="174">
        <v>0</v>
      </c>
      <c r="H132" s="174">
        <v>0</v>
      </c>
      <c r="I132" s="174">
        <v>0</v>
      </c>
      <c r="J132" s="185"/>
      <c r="K132" s="174"/>
      <c r="L132" s="174"/>
      <c r="M132" s="174"/>
      <c r="N132" s="174"/>
      <c r="O132" s="176"/>
      <c r="P132" s="84">
        <f t="shared" si="23"/>
        <v>0</v>
      </c>
      <c r="Q132" s="173">
        <v>0</v>
      </c>
      <c r="R132" s="174">
        <v>0</v>
      </c>
      <c r="S132" s="174">
        <v>0</v>
      </c>
      <c r="T132" s="174">
        <v>0</v>
      </c>
      <c r="U132" s="174">
        <v>0</v>
      </c>
      <c r="V132" s="174">
        <v>0</v>
      </c>
      <c r="W132" s="340"/>
      <c r="X132" s="84">
        <f t="shared" si="43"/>
        <v>0</v>
      </c>
    </row>
    <row r="133" spans="1:24" ht="24" customHeight="1">
      <c r="A133" s="454"/>
      <c r="B133" s="450" t="s">
        <v>198</v>
      </c>
      <c r="C133" s="466"/>
      <c r="D133" s="173">
        <v>0</v>
      </c>
      <c r="E133" s="174">
        <v>0</v>
      </c>
      <c r="F133" s="174">
        <v>0</v>
      </c>
      <c r="G133" s="174">
        <v>0</v>
      </c>
      <c r="H133" s="174">
        <v>0</v>
      </c>
      <c r="I133" s="174">
        <v>0</v>
      </c>
      <c r="J133" s="174">
        <f t="shared" ref="J133:O133" si="48">SUM(J134:J137)</f>
        <v>0</v>
      </c>
      <c r="K133" s="174">
        <f t="shared" si="48"/>
        <v>0</v>
      </c>
      <c r="L133" s="174">
        <f t="shared" si="48"/>
        <v>0</v>
      </c>
      <c r="M133" s="174">
        <f t="shared" si="48"/>
        <v>0</v>
      </c>
      <c r="N133" s="174">
        <f t="shared" si="48"/>
        <v>0</v>
      </c>
      <c r="O133" s="174">
        <f t="shared" si="48"/>
        <v>0</v>
      </c>
      <c r="P133" s="84">
        <f t="shared" si="23"/>
        <v>0</v>
      </c>
      <c r="Q133" s="174">
        <f t="shared" ref="Q133" si="49">SUM(Q134:Q137)</f>
        <v>0</v>
      </c>
      <c r="R133" s="174">
        <f t="shared" ref="R133:W133" si="50">SUM(R134:R137)</f>
        <v>0</v>
      </c>
      <c r="S133" s="174">
        <f t="shared" si="50"/>
        <v>0</v>
      </c>
      <c r="T133" s="174">
        <f t="shared" si="50"/>
        <v>0</v>
      </c>
      <c r="U133" s="174">
        <f t="shared" si="50"/>
        <v>0</v>
      </c>
      <c r="V133" s="184">
        <f t="shared" si="50"/>
        <v>0</v>
      </c>
      <c r="W133" s="342">
        <f t="shared" si="50"/>
        <v>0</v>
      </c>
      <c r="X133" s="84">
        <f t="shared" si="43"/>
        <v>0</v>
      </c>
    </row>
    <row r="134" spans="1:24" ht="24" customHeight="1">
      <c r="A134" s="454"/>
      <c r="B134" s="452"/>
      <c r="C134" s="352" t="s">
        <v>176</v>
      </c>
      <c r="D134" s="173">
        <v>0</v>
      </c>
      <c r="E134" s="174">
        <v>0</v>
      </c>
      <c r="F134" s="174">
        <v>0</v>
      </c>
      <c r="G134" s="174">
        <v>0</v>
      </c>
      <c r="H134" s="174">
        <v>0</v>
      </c>
      <c r="I134" s="174">
        <v>0</v>
      </c>
      <c r="J134" s="185"/>
      <c r="K134" s="174"/>
      <c r="L134" s="174"/>
      <c r="M134" s="174"/>
      <c r="N134" s="174"/>
      <c r="O134" s="176"/>
      <c r="P134" s="84">
        <f t="shared" ref="P134:P184" si="51">SUM(D134:O134)</f>
        <v>0</v>
      </c>
      <c r="Q134" s="173"/>
      <c r="R134" s="174"/>
      <c r="S134" s="174"/>
      <c r="T134" s="174"/>
      <c r="U134" s="174"/>
      <c r="V134" s="176"/>
      <c r="W134" s="340"/>
      <c r="X134" s="84">
        <f t="shared" si="43"/>
        <v>0</v>
      </c>
    </row>
    <row r="135" spans="1:24" ht="24" customHeight="1">
      <c r="A135" s="454"/>
      <c r="B135" s="452"/>
      <c r="C135" s="352" t="s">
        <v>171</v>
      </c>
      <c r="D135" s="173">
        <v>0</v>
      </c>
      <c r="E135" s="174">
        <v>0</v>
      </c>
      <c r="F135" s="174">
        <v>0</v>
      </c>
      <c r="G135" s="174">
        <v>0</v>
      </c>
      <c r="H135" s="174">
        <v>0</v>
      </c>
      <c r="I135" s="174">
        <v>0</v>
      </c>
      <c r="J135" s="185"/>
      <c r="K135" s="174"/>
      <c r="L135" s="174"/>
      <c r="M135" s="174"/>
      <c r="N135" s="174"/>
      <c r="O135" s="176"/>
      <c r="P135" s="84">
        <f t="shared" si="51"/>
        <v>0</v>
      </c>
      <c r="Q135" s="173"/>
      <c r="R135" s="174"/>
      <c r="S135" s="174"/>
      <c r="T135" s="174"/>
      <c r="U135" s="174"/>
      <c r="V135" s="176"/>
      <c r="W135" s="340"/>
      <c r="X135" s="84">
        <f t="shared" si="43"/>
        <v>0</v>
      </c>
    </row>
    <row r="136" spans="1:24" ht="24" customHeight="1">
      <c r="A136" s="454"/>
      <c r="B136" s="452"/>
      <c r="C136" s="352" t="s">
        <v>175</v>
      </c>
      <c r="D136" s="173">
        <v>0</v>
      </c>
      <c r="E136" s="174">
        <v>0</v>
      </c>
      <c r="F136" s="174">
        <v>0</v>
      </c>
      <c r="G136" s="174">
        <v>0</v>
      </c>
      <c r="H136" s="174">
        <v>0</v>
      </c>
      <c r="I136" s="174">
        <v>0</v>
      </c>
      <c r="J136" s="185"/>
      <c r="K136" s="174"/>
      <c r="L136" s="174"/>
      <c r="M136" s="174"/>
      <c r="N136" s="174"/>
      <c r="O136" s="176"/>
      <c r="P136" s="84">
        <f t="shared" si="51"/>
        <v>0</v>
      </c>
      <c r="Q136" s="173"/>
      <c r="R136" s="174"/>
      <c r="S136" s="174"/>
      <c r="T136" s="174"/>
      <c r="U136" s="174"/>
      <c r="V136" s="176"/>
      <c r="W136" s="340"/>
      <c r="X136" s="84">
        <f t="shared" si="43"/>
        <v>0</v>
      </c>
    </row>
    <row r="137" spans="1:24" ht="24" customHeight="1">
      <c r="A137" s="454"/>
      <c r="B137" s="452"/>
      <c r="C137" s="352" t="s">
        <v>170</v>
      </c>
      <c r="D137" s="173">
        <v>0</v>
      </c>
      <c r="E137" s="174">
        <v>0</v>
      </c>
      <c r="F137" s="174">
        <v>0</v>
      </c>
      <c r="G137" s="174">
        <v>0</v>
      </c>
      <c r="H137" s="174">
        <v>0</v>
      </c>
      <c r="I137" s="174">
        <v>0</v>
      </c>
      <c r="J137" s="185"/>
      <c r="K137" s="174"/>
      <c r="L137" s="174"/>
      <c r="M137" s="174"/>
      <c r="N137" s="174"/>
      <c r="O137" s="176"/>
      <c r="P137" s="84">
        <f t="shared" si="51"/>
        <v>0</v>
      </c>
      <c r="Q137" s="173"/>
      <c r="R137" s="174"/>
      <c r="S137" s="174"/>
      <c r="T137" s="174"/>
      <c r="U137" s="174"/>
      <c r="V137" s="176"/>
      <c r="W137" s="340"/>
      <c r="X137" s="84">
        <f t="shared" si="43"/>
        <v>0</v>
      </c>
    </row>
    <row r="138" spans="1:24" ht="24" customHeight="1">
      <c r="A138" s="454"/>
      <c r="B138" s="448" t="s">
        <v>197</v>
      </c>
      <c r="C138" s="449"/>
      <c r="D138" s="173">
        <v>0</v>
      </c>
      <c r="E138" s="174">
        <v>0</v>
      </c>
      <c r="F138" s="174">
        <v>0</v>
      </c>
      <c r="G138" s="174">
        <v>0</v>
      </c>
      <c r="H138" s="174">
        <v>0</v>
      </c>
      <c r="I138" s="174">
        <v>0</v>
      </c>
      <c r="J138" s="185"/>
      <c r="K138" s="174"/>
      <c r="L138" s="174"/>
      <c r="M138" s="174"/>
      <c r="N138" s="174"/>
      <c r="O138" s="176"/>
      <c r="P138" s="88">
        <f t="shared" si="51"/>
        <v>0</v>
      </c>
      <c r="Q138" s="173"/>
      <c r="R138" s="174"/>
      <c r="S138" s="174"/>
      <c r="T138" s="174"/>
      <c r="U138" s="174"/>
      <c r="V138" s="176"/>
      <c r="W138" s="340"/>
      <c r="X138" s="88">
        <f t="shared" si="43"/>
        <v>0</v>
      </c>
    </row>
    <row r="139" spans="1:24" ht="24" customHeight="1">
      <c r="A139" s="454"/>
      <c r="B139" s="450" t="s">
        <v>174</v>
      </c>
      <c r="C139" s="466"/>
      <c r="D139" s="189">
        <v>0</v>
      </c>
      <c r="E139" s="190">
        <v>0</v>
      </c>
      <c r="F139" s="190">
        <v>0</v>
      </c>
      <c r="G139" s="190">
        <v>0</v>
      </c>
      <c r="H139" s="190">
        <v>0</v>
      </c>
      <c r="I139" s="190">
        <v>0</v>
      </c>
      <c r="J139" s="334"/>
      <c r="K139" s="190"/>
      <c r="L139" s="190"/>
      <c r="M139" s="190"/>
      <c r="N139" s="190"/>
      <c r="O139" s="335"/>
      <c r="P139" s="302">
        <f t="shared" si="51"/>
        <v>0</v>
      </c>
      <c r="Q139" s="189"/>
      <c r="R139" s="190"/>
      <c r="S139" s="190"/>
      <c r="T139" s="190"/>
      <c r="U139" s="190"/>
      <c r="V139" s="335"/>
      <c r="W139" s="174">
        <v>207</v>
      </c>
      <c r="X139" s="91">
        <f t="shared" si="43"/>
        <v>207</v>
      </c>
    </row>
    <row r="140" spans="1:24" ht="24" customHeight="1">
      <c r="A140" s="453" t="s">
        <v>244</v>
      </c>
      <c r="B140" s="446" t="s">
        <v>173</v>
      </c>
      <c r="C140" s="447"/>
      <c r="D140" s="182">
        <v>0</v>
      </c>
      <c r="E140" s="183">
        <v>0</v>
      </c>
      <c r="F140" s="183">
        <v>0</v>
      </c>
      <c r="G140" s="183">
        <v>0</v>
      </c>
      <c r="H140" s="183">
        <v>0</v>
      </c>
      <c r="I140" s="183">
        <v>0</v>
      </c>
      <c r="J140" s="336"/>
      <c r="K140" s="183"/>
      <c r="L140" s="183"/>
      <c r="M140" s="183"/>
      <c r="N140" s="183"/>
      <c r="O140" s="337"/>
      <c r="P140" s="87">
        <f t="shared" si="51"/>
        <v>0</v>
      </c>
      <c r="Q140" s="182"/>
      <c r="R140" s="183"/>
      <c r="S140" s="183"/>
      <c r="T140" s="183"/>
      <c r="U140" s="183"/>
      <c r="V140" s="343"/>
      <c r="W140" s="344"/>
      <c r="X140" s="87">
        <f t="shared" si="43"/>
        <v>0</v>
      </c>
    </row>
    <row r="141" spans="1:24" ht="24" customHeight="1">
      <c r="A141" s="454"/>
      <c r="B141" s="448" t="s">
        <v>172</v>
      </c>
      <c r="C141" s="449"/>
      <c r="D141" s="173">
        <v>0</v>
      </c>
      <c r="E141" s="174">
        <v>0</v>
      </c>
      <c r="F141" s="174">
        <v>0</v>
      </c>
      <c r="G141" s="174">
        <v>0</v>
      </c>
      <c r="H141" s="174">
        <v>0</v>
      </c>
      <c r="I141" s="174">
        <v>0</v>
      </c>
      <c r="J141" s="185"/>
      <c r="K141" s="174"/>
      <c r="L141" s="174"/>
      <c r="M141" s="174">
        <v>50</v>
      </c>
      <c r="N141" s="174"/>
      <c r="O141" s="176"/>
      <c r="P141" s="84">
        <f t="shared" si="51"/>
        <v>50</v>
      </c>
      <c r="Q141" s="173"/>
      <c r="R141" s="174"/>
      <c r="S141" s="174"/>
      <c r="T141" s="174"/>
      <c r="U141" s="174"/>
      <c r="V141" s="174"/>
      <c r="W141" s="340">
        <v>50</v>
      </c>
      <c r="X141" s="84">
        <f t="shared" si="43"/>
        <v>50</v>
      </c>
    </row>
    <row r="142" spans="1:24" ht="24" customHeight="1">
      <c r="A142" s="454"/>
      <c r="B142" s="450" t="s">
        <v>198</v>
      </c>
      <c r="C142" s="466"/>
      <c r="D142" s="173">
        <v>0</v>
      </c>
      <c r="E142" s="174">
        <v>0</v>
      </c>
      <c r="F142" s="174">
        <v>0</v>
      </c>
      <c r="G142" s="174">
        <v>0</v>
      </c>
      <c r="H142" s="174">
        <v>0</v>
      </c>
      <c r="I142" s="174">
        <v>0</v>
      </c>
      <c r="J142" s="174">
        <f t="shared" ref="J142:O142" si="52">SUM(J143:J146)</f>
        <v>0</v>
      </c>
      <c r="K142" s="174">
        <f t="shared" si="52"/>
        <v>0</v>
      </c>
      <c r="L142" s="174">
        <f t="shared" si="52"/>
        <v>0</v>
      </c>
      <c r="M142" s="174">
        <f t="shared" si="52"/>
        <v>0</v>
      </c>
      <c r="N142" s="174">
        <f t="shared" si="52"/>
        <v>0</v>
      </c>
      <c r="O142" s="174">
        <f t="shared" si="52"/>
        <v>0</v>
      </c>
      <c r="P142" s="84">
        <f t="shared" si="51"/>
        <v>0</v>
      </c>
      <c r="Q142" s="174">
        <f t="shared" ref="Q142" si="53">SUM(Q143:Q146)</f>
        <v>0</v>
      </c>
      <c r="R142" s="174">
        <f t="shared" ref="R142:W142" si="54">SUM(R143:R146)</f>
        <v>0</v>
      </c>
      <c r="S142" s="174">
        <f t="shared" si="54"/>
        <v>0</v>
      </c>
      <c r="T142" s="174">
        <f t="shared" si="54"/>
        <v>0</v>
      </c>
      <c r="U142" s="174">
        <f t="shared" si="54"/>
        <v>0</v>
      </c>
      <c r="V142" s="184">
        <f t="shared" si="54"/>
        <v>0</v>
      </c>
      <c r="W142" s="342">
        <f t="shared" si="54"/>
        <v>0</v>
      </c>
      <c r="X142" s="84">
        <f t="shared" si="43"/>
        <v>0</v>
      </c>
    </row>
    <row r="143" spans="1:24" ht="24" customHeight="1">
      <c r="A143" s="454"/>
      <c r="B143" s="452"/>
      <c r="C143" s="352" t="s">
        <v>176</v>
      </c>
      <c r="D143" s="173">
        <v>0</v>
      </c>
      <c r="E143" s="174">
        <v>0</v>
      </c>
      <c r="F143" s="174">
        <v>0</v>
      </c>
      <c r="G143" s="174">
        <v>0</v>
      </c>
      <c r="H143" s="174">
        <v>0</v>
      </c>
      <c r="I143" s="174">
        <v>0</v>
      </c>
      <c r="J143" s="185"/>
      <c r="K143" s="174"/>
      <c r="L143" s="174"/>
      <c r="M143" s="174"/>
      <c r="N143" s="174"/>
      <c r="O143" s="176"/>
      <c r="P143" s="84">
        <f t="shared" si="51"/>
        <v>0</v>
      </c>
      <c r="Q143" s="173"/>
      <c r="R143" s="174"/>
      <c r="S143" s="174"/>
      <c r="T143" s="174"/>
      <c r="U143" s="174"/>
      <c r="V143" s="176"/>
      <c r="W143" s="340"/>
      <c r="X143" s="84">
        <f t="shared" si="43"/>
        <v>0</v>
      </c>
    </row>
    <row r="144" spans="1:24" ht="24" customHeight="1">
      <c r="A144" s="454"/>
      <c r="B144" s="452"/>
      <c r="C144" s="352" t="s">
        <v>171</v>
      </c>
      <c r="D144" s="173">
        <v>0</v>
      </c>
      <c r="E144" s="174">
        <v>0</v>
      </c>
      <c r="F144" s="174">
        <v>0</v>
      </c>
      <c r="G144" s="174">
        <v>0</v>
      </c>
      <c r="H144" s="174">
        <v>0</v>
      </c>
      <c r="I144" s="174">
        <v>0</v>
      </c>
      <c r="J144" s="185"/>
      <c r="K144" s="174"/>
      <c r="L144" s="174"/>
      <c r="M144" s="174"/>
      <c r="N144" s="174"/>
      <c r="O144" s="176"/>
      <c r="P144" s="84">
        <f t="shared" si="51"/>
        <v>0</v>
      </c>
      <c r="Q144" s="173"/>
      <c r="R144" s="174"/>
      <c r="S144" s="174"/>
      <c r="T144" s="174"/>
      <c r="U144" s="174"/>
      <c r="V144" s="176"/>
      <c r="W144" s="174"/>
      <c r="X144" s="84">
        <f t="shared" si="43"/>
        <v>0</v>
      </c>
    </row>
    <row r="145" spans="1:24" ht="24" customHeight="1">
      <c r="A145" s="454"/>
      <c r="B145" s="452"/>
      <c r="C145" s="352" t="s">
        <v>175</v>
      </c>
      <c r="D145" s="173">
        <v>0</v>
      </c>
      <c r="E145" s="174">
        <v>0</v>
      </c>
      <c r="F145" s="174">
        <v>0</v>
      </c>
      <c r="G145" s="174">
        <v>0</v>
      </c>
      <c r="H145" s="174">
        <v>0</v>
      </c>
      <c r="I145" s="174">
        <v>0</v>
      </c>
      <c r="J145" s="185"/>
      <c r="K145" s="174"/>
      <c r="L145" s="174"/>
      <c r="M145" s="174"/>
      <c r="N145" s="174"/>
      <c r="O145" s="176"/>
      <c r="P145" s="84">
        <f t="shared" si="51"/>
        <v>0</v>
      </c>
      <c r="Q145" s="173"/>
      <c r="R145" s="174"/>
      <c r="S145" s="174"/>
      <c r="T145" s="174"/>
      <c r="U145" s="174"/>
      <c r="V145" s="176"/>
      <c r="W145" s="340"/>
      <c r="X145" s="84">
        <f t="shared" si="43"/>
        <v>0</v>
      </c>
    </row>
    <row r="146" spans="1:24" ht="24" customHeight="1">
      <c r="A146" s="454"/>
      <c r="B146" s="452"/>
      <c r="C146" s="352" t="s">
        <v>170</v>
      </c>
      <c r="D146" s="173">
        <v>0</v>
      </c>
      <c r="E146" s="174">
        <v>0</v>
      </c>
      <c r="F146" s="174">
        <v>0</v>
      </c>
      <c r="G146" s="174">
        <v>0</v>
      </c>
      <c r="H146" s="174">
        <v>0</v>
      </c>
      <c r="I146" s="174">
        <v>0</v>
      </c>
      <c r="J146" s="185"/>
      <c r="K146" s="174"/>
      <c r="L146" s="174"/>
      <c r="M146" s="174"/>
      <c r="N146" s="174"/>
      <c r="O146" s="176"/>
      <c r="P146" s="84">
        <f t="shared" si="51"/>
        <v>0</v>
      </c>
      <c r="Q146" s="173"/>
      <c r="R146" s="174"/>
      <c r="S146" s="174"/>
      <c r="T146" s="174"/>
      <c r="U146" s="174"/>
      <c r="V146" s="176"/>
      <c r="W146" s="340"/>
      <c r="X146" s="84">
        <f t="shared" si="43"/>
        <v>0</v>
      </c>
    </row>
    <row r="147" spans="1:24" ht="24" customHeight="1">
      <c r="A147" s="454"/>
      <c r="B147" s="448" t="s">
        <v>197</v>
      </c>
      <c r="C147" s="449"/>
      <c r="D147" s="173">
        <v>0</v>
      </c>
      <c r="E147" s="174">
        <v>0</v>
      </c>
      <c r="F147" s="174">
        <v>0</v>
      </c>
      <c r="G147" s="174">
        <v>0</v>
      </c>
      <c r="H147" s="174">
        <v>0</v>
      </c>
      <c r="I147" s="174">
        <v>0</v>
      </c>
      <c r="J147" s="185"/>
      <c r="K147" s="174"/>
      <c r="L147" s="174"/>
      <c r="M147" s="174"/>
      <c r="N147" s="174"/>
      <c r="O147" s="176"/>
      <c r="P147" s="84">
        <f t="shared" si="51"/>
        <v>0</v>
      </c>
      <c r="Q147" s="173"/>
      <c r="R147" s="174"/>
      <c r="S147" s="174"/>
      <c r="T147" s="174"/>
      <c r="U147" s="174"/>
      <c r="V147" s="176"/>
      <c r="W147" s="340"/>
      <c r="X147" s="84">
        <f t="shared" si="43"/>
        <v>0</v>
      </c>
    </row>
    <row r="148" spans="1:24" ht="24" customHeight="1">
      <c r="A148" s="455"/>
      <c r="B148" s="444" t="s">
        <v>174</v>
      </c>
      <c r="C148" s="467"/>
      <c r="D148" s="180">
        <v>0</v>
      </c>
      <c r="E148" s="181">
        <v>0</v>
      </c>
      <c r="F148" s="181">
        <v>0</v>
      </c>
      <c r="G148" s="181">
        <v>0</v>
      </c>
      <c r="H148" s="181">
        <v>0</v>
      </c>
      <c r="I148" s="181">
        <v>0</v>
      </c>
      <c r="J148" s="332"/>
      <c r="K148" s="181"/>
      <c r="L148" s="181"/>
      <c r="M148" s="181"/>
      <c r="N148" s="181"/>
      <c r="O148" s="333"/>
      <c r="P148" s="301">
        <f t="shared" si="51"/>
        <v>0</v>
      </c>
      <c r="Q148" s="180"/>
      <c r="R148" s="181"/>
      <c r="S148" s="181"/>
      <c r="T148" s="181"/>
      <c r="U148" s="181"/>
      <c r="V148" s="333"/>
      <c r="W148" s="341">
        <v>50</v>
      </c>
      <c r="X148" s="86">
        <f t="shared" si="43"/>
        <v>50</v>
      </c>
    </row>
    <row r="149" spans="1:24" ht="24" customHeight="1">
      <c r="A149" s="454" t="s">
        <v>245</v>
      </c>
      <c r="B149" s="457" t="s">
        <v>173</v>
      </c>
      <c r="C149" s="458"/>
      <c r="D149" s="187">
        <v>0</v>
      </c>
      <c r="E149" s="188">
        <v>0</v>
      </c>
      <c r="F149" s="188">
        <v>100</v>
      </c>
      <c r="G149" s="188">
        <v>0</v>
      </c>
      <c r="H149" s="188">
        <v>0</v>
      </c>
      <c r="I149" s="188">
        <v>0</v>
      </c>
      <c r="J149" s="331">
        <v>100</v>
      </c>
      <c r="K149" s="172"/>
      <c r="L149" s="172"/>
      <c r="M149" s="172"/>
      <c r="N149" s="172"/>
      <c r="O149" s="299"/>
      <c r="P149" s="298">
        <f t="shared" si="51"/>
        <v>200</v>
      </c>
      <c r="Q149" s="171">
        <v>0</v>
      </c>
      <c r="R149" s="172">
        <v>0</v>
      </c>
      <c r="S149" s="172">
        <v>100</v>
      </c>
      <c r="T149" s="172">
        <v>100</v>
      </c>
      <c r="U149" s="172">
        <v>0</v>
      </c>
      <c r="V149" s="338">
        <v>0</v>
      </c>
      <c r="W149" s="339">
        <v>100</v>
      </c>
      <c r="X149" s="298">
        <f t="shared" si="43"/>
        <v>300</v>
      </c>
    </row>
    <row r="150" spans="1:24" ht="24" customHeight="1">
      <c r="A150" s="454"/>
      <c r="B150" s="448" t="s">
        <v>172</v>
      </c>
      <c r="C150" s="449"/>
      <c r="D150" s="173">
        <v>0</v>
      </c>
      <c r="E150" s="174">
        <v>0</v>
      </c>
      <c r="F150" s="174">
        <v>0</v>
      </c>
      <c r="G150" s="174">
        <v>0</v>
      </c>
      <c r="H150" s="174">
        <v>0</v>
      </c>
      <c r="I150" s="174">
        <v>0</v>
      </c>
      <c r="J150" s="185"/>
      <c r="K150" s="174"/>
      <c r="L150" s="174">
        <v>100</v>
      </c>
      <c r="M150" s="174">
        <v>100</v>
      </c>
      <c r="N150" s="174"/>
      <c r="O150" s="176"/>
      <c r="P150" s="84">
        <f t="shared" si="51"/>
        <v>200</v>
      </c>
      <c r="Q150" s="173">
        <v>0</v>
      </c>
      <c r="R150" s="174">
        <v>0</v>
      </c>
      <c r="S150" s="174">
        <v>0</v>
      </c>
      <c r="T150" s="174">
        <v>0</v>
      </c>
      <c r="U150" s="174">
        <v>0</v>
      </c>
      <c r="V150" s="174">
        <v>0</v>
      </c>
      <c r="W150" s="340">
        <v>100</v>
      </c>
      <c r="X150" s="84">
        <f t="shared" si="43"/>
        <v>100</v>
      </c>
    </row>
    <row r="151" spans="1:24" ht="24" customHeight="1">
      <c r="A151" s="454"/>
      <c r="B151" s="450" t="s">
        <v>198</v>
      </c>
      <c r="C151" s="466"/>
      <c r="D151" s="173">
        <f>SUM(D152:D155)</f>
        <v>0</v>
      </c>
      <c r="E151" s="174">
        <f t="shared" ref="E151:O151" si="55">SUM(E152:E155)</f>
        <v>0</v>
      </c>
      <c r="F151" s="174">
        <f t="shared" si="55"/>
        <v>0</v>
      </c>
      <c r="G151" s="174">
        <f t="shared" si="55"/>
        <v>0</v>
      </c>
      <c r="H151" s="174">
        <f t="shared" si="55"/>
        <v>0</v>
      </c>
      <c r="I151" s="174">
        <f t="shared" si="55"/>
        <v>0</v>
      </c>
      <c r="J151" s="174">
        <f t="shared" si="55"/>
        <v>0</v>
      </c>
      <c r="K151" s="174">
        <f t="shared" si="55"/>
        <v>0</v>
      </c>
      <c r="L151" s="174">
        <f t="shared" si="55"/>
        <v>0</v>
      </c>
      <c r="M151" s="174">
        <f t="shared" si="55"/>
        <v>0</v>
      </c>
      <c r="N151" s="174">
        <f t="shared" si="55"/>
        <v>0</v>
      </c>
      <c r="O151" s="174">
        <f t="shared" si="55"/>
        <v>0</v>
      </c>
      <c r="P151" s="84">
        <f t="shared" si="51"/>
        <v>0</v>
      </c>
      <c r="Q151" s="174">
        <f t="shared" ref="Q151" si="56">SUM(Q152:Q155)</f>
        <v>0</v>
      </c>
      <c r="R151" s="174">
        <f t="shared" ref="R151:W151" si="57">SUM(R152:R155)</f>
        <v>0</v>
      </c>
      <c r="S151" s="174">
        <f t="shared" si="57"/>
        <v>0</v>
      </c>
      <c r="T151" s="174">
        <f t="shared" si="57"/>
        <v>0</v>
      </c>
      <c r="U151" s="174">
        <f t="shared" si="57"/>
        <v>0</v>
      </c>
      <c r="V151" s="184">
        <f t="shared" si="57"/>
        <v>0</v>
      </c>
      <c r="W151" s="342">
        <f t="shared" si="57"/>
        <v>0</v>
      </c>
      <c r="X151" s="84">
        <f t="shared" si="43"/>
        <v>0</v>
      </c>
    </row>
    <row r="152" spans="1:24" ht="24" customHeight="1">
      <c r="A152" s="454"/>
      <c r="B152" s="452"/>
      <c r="C152" s="352" t="s">
        <v>176</v>
      </c>
      <c r="D152" s="173">
        <v>0</v>
      </c>
      <c r="E152" s="174">
        <v>0</v>
      </c>
      <c r="F152" s="174">
        <v>0</v>
      </c>
      <c r="G152" s="174">
        <v>0</v>
      </c>
      <c r="H152" s="174">
        <v>0</v>
      </c>
      <c r="I152" s="174">
        <v>0</v>
      </c>
      <c r="J152" s="185"/>
      <c r="K152" s="174"/>
      <c r="L152" s="174"/>
      <c r="M152" s="174"/>
      <c r="N152" s="174"/>
      <c r="O152" s="176"/>
      <c r="P152" s="84">
        <f t="shared" si="51"/>
        <v>0</v>
      </c>
      <c r="Q152" s="173"/>
      <c r="R152" s="174"/>
      <c r="S152" s="174"/>
      <c r="T152" s="174"/>
      <c r="U152" s="174"/>
      <c r="V152" s="176"/>
      <c r="W152" s="340"/>
      <c r="X152" s="84">
        <f t="shared" si="43"/>
        <v>0</v>
      </c>
    </row>
    <row r="153" spans="1:24" ht="24" customHeight="1">
      <c r="A153" s="454"/>
      <c r="B153" s="452"/>
      <c r="C153" s="352" t="s">
        <v>171</v>
      </c>
      <c r="D153" s="173">
        <v>0</v>
      </c>
      <c r="E153" s="174">
        <v>0</v>
      </c>
      <c r="F153" s="174">
        <v>0</v>
      </c>
      <c r="G153" s="174"/>
      <c r="H153" s="174"/>
      <c r="I153" s="174">
        <v>0</v>
      </c>
      <c r="J153" s="185"/>
      <c r="K153" s="174"/>
      <c r="L153" s="174"/>
      <c r="M153" s="174"/>
      <c r="N153" s="174"/>
      <c r="O153" s="176"/>
      <c r="P153" s="84">
        <f t="shared" si="51"/>
        <v>0</v>
      </c>
      <c r="Q153" s="173"/>
      <c r="R153" s="174"/>
      <c r="S153" s="174"/>
      <c r="T153" s="174"/>
      <c r="U153" s="174"/>
      <c r="V153" s="176"/>
      <c r="W153" s="340"/>
      <c r="X153" s="84">
        <f t="shared" si="43"/>
        <v>0</v>
      </c>
    </row>
    <row r="154" spans="1:24" ht="24" customHeight="1">
      <c r="A154" s="454"/>
      <c r="B154" s="452"/>
      <c r="C154" s="352" t="s">
        <v>175</v>
      </c>
      <c r="D154" s="173">
        <v>0</v>
      </c>
      <c r="E154" s="174">
        <v>0</v>
      </c>
      <c r="F154" s="174">
        <v>0</v>
      </c>
      <c r="G154" s="174">
        <v>0</v>
      </c>
      <c r="H154" s="174">
        <v>0</v>
      </c>
      <c r="I154" s="174">
        <v>0</v>
      </c>
      <c r="J154" s="185"/>
      <c r="K154" s="174"/>
      <c r="L154" s="174"/>
      <c r="M154" s="174"/>
      <c r="N154" s="174"/>
      <c r="O154" s="176"/>
      <c r="P154" s="84">
        <f t="shared" si="51"/>
        <v>0</v>
      </c>
      <c r="Q154" s="173"/>
      <c r="R154" s="174"/>
      <c r="S154" s="174"/>
      <c r="T154" s="174"/>
      <c r="U154" s="174"/>
      <c r="V154" s="176"/>
      <c r="W154" s="340"/>
      <c r="X154" s="84">
        <f t="shared" si="43"/>
        <v>0</v>
      </c>
    </row>
    <row r="155" spans="1:24" ht="24" customHeight="1">
      <c r="A155" s="454"/>
      <c r="B155" s="452"/>
      <c r="C155" s="352" t="s">
        <v>170</v>
      </c>
      <c r="D155" s="173">
        <v>0</v>
      </c>
      <c r="E155" s="174">
        <v>0</v>
      </c>
      <c r="F155" s="174">
        <v>0</v>
      </c>
      <c r="G155" s="174">
        <v>0</v>
      </c>
      <c r="H155" s="174">
        <v>0</v>
      </c>
      <c r="I155" s="174">
        <v>0</v>
      </c>
      <c r="J155" s="185"/>
      <c r="K155" s="174"/>
      <c r="L155" s="174"/>
      <c r="M155" s="174"/>
      <c r="N155" s="174"/>
      <c r="O155" s="176"/>
      <c r="P155" s="84">
        <f t="shared" si="51"/>
        <v>0</v>
      </c>
      <c r="Q155" s="173"/>
      <c r="R155" s="174"/>
      <c r="S155" s="174"/>
      <c r="T155" s="174"/>
      <c r="U155" s="174"/>
      <c r="V155" s="176"/>
      <c r="W155" s="340"/>
      <c r="X155" s="84">
        <f t="shared" si="43"/>
        <v>0</v>
      </c>
    </row>
    <row r="156" spans="1:24" ht="24" customHeight="1">
      <c r="A156" s="454"/>
      <c r="B156" s="448" t="s">
        <v>197</v>
      </c>
      <c r="C156" s="449"/>
      <c r="D156" s="173">
        <v>0</v>
      </c>
      <c r="E156" s="174">
        <v>0</v>
      </c>
      <c r="F156" s="174">
        <v>0</v>
      </c>
      <c r="G156" s="174">
        <v>0</v>
      </c>
      <c r="H156" s="174">
        <v>0</v>
      </c>
      <c r="I156" s="174">
        <v>0</v>
      </c>
      <c r="J156" s="185"/>
      <c r="K156" s="174"/>
      <c r="L156" s="174"/>
      <c r="M156" s="174"/>
      <c r="N156" s="174"/>
      <c r="O156" s="176"/>
      <c r="P156" s="84">
        <f t="shared" si="51"/>
        <v>0</v>
      </c>
      <c r="Q156" s="173"/>
      <c r="R156" s="174"/>
      <c r="S156" s="174"/>
      <c r="T156" s="174"/>
      <c r="U156" s="174"/>
      <c r="V156" s="176"/>
      <c r="W156" s="340"/>
      <c r="X156" s="84">
        <f t="shared" si="43"/>
        <v>0</v>
      </c>
    </row>
    <row r="157" spans="1:24" ht="24" customHeight="1">
      <c r="A157" s="454"/>
      <c r="B157" s="450" t="s">
        <v>174</v>
      </c>
      <c r="C157" s="466"/>
      <c r="D157" s="189">
        <v>0</v>
      </c>
      <c r="E157" s="190">
        <v>0</v>
      </c>
      <c r="F157" s="190">
        <v>0</v>
      </c>
      <c r="G157" s="190">
        <v>0</v>
      </c>
      <c r="H157" s="190">
        <v>0</v>
      </c>
      <c r="I157" s="190">
        <v>0</v>
      </c>
      <c r="J157" s="334"/>
      <c r="K157" s="190"/>
      <c r="L157" s="190"/>
      <c r="M157" s="190"/>
      <c r="N157" s="190"/>
      <c r="O157" s="335"/>
      <c r="P157" s="302">
        <f t="shared" si="51"/>
        <v>0</v>
      </c>
      <c r="Q157" s="189"/>
      <c r="R157" s="190"/>
      <c r="S157" s="190"/>
      <c r="T157" s="190"/>
      <c r="U157" s="190"/>
      <c r="V157" s="335"/>
      <c r="W157" s="174"/>
      <c r="X157" s="91">
        <f t="shared" si="43"/>
        <v>0</v>
      </c>
    </row>
    <row r="158" spans="1:24" ht="24" customHeight="1">
      <c r="A158" s="453" t="s">
        <v>246</v>
      </c>
      <c r="B158" s="446" t="s">
        <v>173</v>
      </c>
      <c r="C158" s="447"/>
      <c r="D158" s="182">
        <v>0</v>
      </c>
      <c r="E158" s="183">
        <v>0</v>
      </c>
      <c r="F158" s="183">
        <v>0</v>
      </c>
      <c r="G158" s="183">
        <v>0</v>
      </c>
      <c r="H158" s="183"/>
      <c r="I158" s="183">
        <v>200</v>
      </c>
      <c r="J158" s="336">
        <v>80</v>
      </c>
      <c r="K158" s="183"/>
      <c r="L158" s="183"/>
      <c r="M158" s="183"/>
      <c r="N158" s="183"/>
      <c r="O158" s="337"/>
      <c r="P158" s="87">
        <f t="shared" si="51"/>
        <v>280</v>
      </c>
      <c r="Q158" s="182">
        <v>0</v>
      </c>
      <c r="R158" s="183"/>
      <c r="S158" s="183">
        <v>0</v>
      </c>
      <c r="T158" s="183">
        <v>0</v>
      </c>
      <c r="U158" s="183">
        <v>0</v>
      </c>
      <c r="V158" s="343">
        <v>200</v>
      </c>
      <c r="W158" s="344">
        <v>50</v>
      </c>
      <c r="X158" s="87">
        <f t="shared" si="43"/>
        <v>250</v>
      </c>
    </row>
    <row r="159" spans="1:24" ht="24" customHeight="1">
      <c r="A159" s="454"/>
      <c r="B159" s="448" t="s">
        <v>172</v>
      </c>
      <c r="C159" s="449"/>
      <c r="D159" s="173">
        <v>0</v>
      </c>
      <c r="E159" s="174">
        <v>0</v>
      </c>
      <c r="F159" s="174">
        <v>0</v>
      </c>
      <c r="G159" s="174">
        <v>0</v>
      </c>
      <c r="H159" s="174">
        <v>79</v>
      </c>
      <c r="I159" s="174"/>
      <c r="J159" s="185"/>
      <c r="K159" s="174"/>
      <c r="L159" s="174">
        <v>200</v>
      </c>
      <c r="M159" s="174"/>
      <c r="N159" s="174"/>
      <c r="O159" s="176"/>
      <c r="P159" s="84">
        <f t="shared" si="51"/>
        <v>279</v>
      </c>
      <c r="Q159" s="173">
        <v>0</v>
      </c>
      <c r="R159" s="174">
        <v>50</v>
      </c>
      <c r="S159" s="174">
        <v>0</v>
      </c>
      <c r="T159" s="174">
        <v>0</v>
      </c>
      <c r="U159" s="174"/>
      <c r="V159" s="174">
        <v>0</v>
      </c>
      <c r="W159" s="340">
        <v>150</v>
      </c>
      <c r="X159" s="84">
        <f t="shared" si="43"/>
        <v>200</v>
      </c>
    </row>
    <row r="160" spans="1:24" ht="24" customHeight="1">
      <c r="A160" s="454"/>
      <c r="B160" s="450" t="s">
        <v>198</v>
      </c>
      <c r="C160" s="466"/>
      <c r="D160" s="173">
        <f>SUM(D161:D164)</f>
        <v>0</v>
      </c>
      <c r="E160" s="174">
        <f t="shared" ref="E160:O160" si="58">SUM(E161:E164)</f>
        <v>70</v>
      </c>
      <c r="F160" s="174">
        <f t="shared" si="58"/>
        <v>0</v>
      </c>
      <c r="G160" s="174">
        <f t="shared" si="58"/>
        <v>0</v>
      </c>
      <c r="H160" s="174">
        <f t="shared" si="58"/>
        <v>0</v>
      </c>
      <c r="I160" s="174">
        <f t="shared" si="58"/>
        <v>0</v>
      </c>
      <c r="J160" s="174">
        <f t="shared" si="58"/>
        <v>44</v>
      </c>
      <c r="K160" s="174">
        <f t="shared" si="58"/>
        <v>0</v>
      </c>
      <c r="L160" s="174">
        <f t="shared" si="58"/>
        <v>0</v>
      </c>
      <c r="M160" s="174">
        <f t="shared" si="58"/>
        <v>0</v>
      </c>
      <c r="N160" s="174">
        <f t="shared" si="58"/>
        <v>0</v>
      </c>
      <c r="O160" s="174">
        <f t="shared" si="58"/>
        <v>0</v>
      </c>
      <c r="P160" s="84">
        <f t="shared" si="51"/>
        <v>114</v>
      </c>
      <c r="Q160" s="174">
        <f t="shared" ref="Q160" si="59">SUM(Q161:Q164)</f>
        <v>0</v>
      </c>
      <c r="R160" s="174">
        <f t="shared" ref="R160:W160" si="60">SUM(R161:R164)</f>
        <v>0</v>
      </c>
      <c r="S160" s="174">
        <f t="shared" si="60"/>
        <v>0</v>
      </c>
      <c r="T160" s="174">
        <f t="shared" si="60"/>
        <v>0</v>
      </c>
      <c r="U160" s="174">
        <f t="shared" si="60"/>
        <v>110</v>
      </c>
      <c r="V160" s="184">
        <f t="shared" si="60"/>
        <v>0</v>
      </c>
      <c r="W160" s="342">
        <f t="shared" si="60"/>
        <v>0</v>
      </c>
      <c r="X160" s="84">
        <f t="shared" si="43"/>
        <v>110</v>
      </c>
    </row>
    <row r="161" spans="1:24" ht="24" customHeight="1">
      <c r="A161" s="454"/>
      <c r="B161" s="452"/>
      <c r="C161" s="352" t="s">
        <v>176</v>
      </c>
      <c r="D161" s="173">
        <v>0</v>
      </c>
      <c r="E161" s="174">
        <v>0</v>
      </c>
      <c r="F161" s="174">
        <v>0</v>
      </c>
      <c r="G161" s="174">
        <v>0</v>
      </c>
      <c r="H161" s="174">
        <v>0</v>
      </c>
      <c r="I161" s="174">
        <v>0</v>
      </c>
      <c r="J161" s="185"/>
      <c r="K161" s="174"/>
      <c r="L161" s="174"/>
      <c r="M161" s="174"/>
      <c r="N161" s="174"/>
      <c r="O161" s="176"/>
      <c r="P161" s="84">
        <f t="shared" si="51"/>
        <v>0</v>
      </c>
      <c r="Q161" s="173">
        <v>0</v>
      </c>
      <c r="R161" s="174">
        <v>0</v>
      </c>
      <c r="S161" s="174">
        <v>0</v>
      </c>
      <c r="T161" s="174">
        <v>0</v>
      </c>
      <c r="U161" s="174">
        <v>0</v>
      </c>
      <c r="V161" s="176">
        <v>0</v>
      </c>
      <c r="W161" s="340"/>
      <c r="X161" s="84">
        <f t="shared" si="43"/>
        <v>0</v>
      </c>
    </row>
    <row r="162" spans="1:24" ht="24" customHeight="1">
      <c r="A162" s="454"/>
      <c r="B162" s="452"/>
      <c r="C162" s="352" t="s">
        <v>171</v>
      </c>
      <c r="D162" s="173">
        <v>0</v>
      </c>
      <c r="E162" s="174">
        <v>70</v>
      </c>
      <c r="F162" s="174">
        <v>0</v>
      </c>
      <c r="G162" s="174"/>
      <c r="H162" s="174">
        <v>0</v>
      </c>
      <c r="I162" s="174">
        <v>0</v>
      </c>
      <c r="J162" s="185">
        <v>44</v>
      </c>
      <c r="K162" s="174"/>
      <c r="L162" s="174"/>
      <c r="M162" s="174"/>
      <c r="N162" s="174"/>
      <c r="O162" s="176"/>
      <c r="P162" s="84">
        <f t="shared" si="51"/>
        <v>114</v>
      </c>
      <c r="Q162" s="173">
        <v>0</v>
      </c>
      <c r="R162" s="174"/>
      <c r="S162" s="174">
        <v>0</v>
      </c>
      <c r="T162" s="174">
        <v>0</v>
      </c>
      <c r="U162" s="174">
        <v>110</v>
      </c>
      <c r="V162" s="176">
        <v>0</v>
      </c>
      <c r="W162" s="174"/>
      <c r="X162" s="84">
        <f t="shared" si="43"/>
        <v>110</v>
      </c>
    </row>
    <row r="163" spans="1:24" ht="24" customHeight="1">
      <c r="A163" s="454"/>
      <c r="B163" s="452"/>
      <c r="C163" s="352" t="s">
        <v>175</v>
      </c>
      <c r="D163" s="173">
        <v>0</v>
      </c>
      <c r="E163" s="174"/>
      <c r="F163" s="174">
        <v>0</v>
      </c>
      <c r="G163" s="174">
        <v>0</v>
      </c>
      <c r="H163" s="174">
        <v>0</v>
      </c>
      <c r="I163" s="174">
        <v>0</v>
      </c>
      <c r="J163" s="185"/>
      <c r="K163" s="174"/>
      <c r="L163" s="174"/>
      <c r="M163" s="174"/>
      <c r="N163" s="174"/>
      <c r="O163" s="176"/>
      <c r="P163" s="84">
        <f t="shared" si="51"/>
        <v>0</v>
      </c>
      <c r="Q163" s="173">
        <v>0</v>
      </c>
      <c r="R163" s="174">
        <v>0</v>
      </c>
      <c r="S163" s="174">
        <v>0</v>
      </c>
      <c r="T163" s="174">
        <v>0</v>
      </c>
      <c r="U163" s="174">
        <v>0</v>
      </c>
      <c r="V163" s="176">
        <v>0</v>
      </c>
      <c r="W163" s="340"/>
      <c r="X163" s="84">
        <f t="shared" si="43"/>
        <v>0</v>
      </c>
    </row>
    <row r="164" spans="1:24" ht="24" customHeight="1">
      <c r="A164" s="454"/>
      <c r="B164" s="452"/>
      <c r="C164" s="352" t="s">
        <v>170</v>
      </c>
      <c r="D164" s="173">
        <v>0</v>
      </c>
      <c r="E164" s="174"/>
      <c r="F164" s="174">
        <v>0</v>
      </c>
      <c r="G164" s="174"/>
      <c r="H164" s="174">
        <v>0</v>
      </c>
      <c r="I164" s="174">
        <v>0</v>
      </c>
      <c r="J164" s="185"/>
      <c r="K164" s="174"/>
      <c r="L164" s="174"/>
      <c r="M164" s="174"/>
      <c r="N164" s="174"/>
      <c r="O164" s="176"/>
      <c r="P164" s="84">
        <f t="shared" si="51"/>
        <v>0</v>
      </c>
      <c r="Q164" s="173">
        <v>0</v>
      </c>
      <c r="R164" s="174">
        <v>0</v>
      </c>
      <c r="S164" s="174">
        <v>0</v>
      </c>
      <c r="T164" s="174">
        <v>0</v>
      </c>
      <c r="U164" s="174">
        <v>0</v>
      </c>
      <c r="V164" s="176">
        <v>0</v>
      </c>
      <c r="W164" s="340"/>
      <c r="X164" s="84">
        <f t="shared" si="43"/>
        <v>0</v>
      </c>
    </row>
    <row r="165" spans="1:24" ht="24" customHeight="1">
      <c r="A165" s="454"/>
      <c r="B165" s="448" t="s">
        <v>197</v>
      </c>
      <c r="C165" s="449"/>
      <c r="D165" s="173">
        <v>0</v>
      </c>
      <c r="E165" s="174">
        <v>0</v>
      </c>
      <c r="F165" s="174">
        <v>0</v>
      </c>
      <c r="G165" s="174">
        <v>0</v>
      </c>
      <c r="H165" s="174">
        <v>0</v>
      </c>
      <c r="I165" s="174">
        <v>0</v>
      </c>
      <c r="J165" s="185"/>
      <c r="K165" s="174"/>
      <c r="L165" s="174"/>
      <c r="M165" s="174"/>
      <c r="N165" s="174"/>
      <c r="O165" s="176"/>
      <c r="P165" s="84">
        <f t="shared" si="51"/>
        <v>0</v>
      </c>
      <c r="Q165" s="173">
        <v>0</v>
      </c>
      <c r="R165" s="174">
        <v>0</v>
      </c>
      <c r="S165" s="174">
        <v>0</v>
      </c>
      <c r="T165" s="174">
        <v>0</v>
      </c>
      <c r="U165" s="174">
        <v>0</v>
      </c>
      <c r="V165" s="176">
        <v>0</v>
      </c>
      <c r="W165" s="340"/>
      <c r="X165" s="84">
        <f t="shared" si="43"/>
        <v>0</v>
      </c>
    </row>
    <row r="166" spans="1:24" ht="24" customHeight="1">
      <c r="A166" s="455"/>
      <c r="B166" s="444" t="s">
        <v>174</v>
      </c>
      <c r="C166" s="467"/>
      <c r="D166" s="180">
        <v>0</v>
      </c>
      <c r="E166" s="181">
        <v>0</v>
      </c>
      <c r="F166" s="181">
        <v>0</v>
      </c>
      <c r="G166" s="181">
        <v>0</v>
      </c>
      <c r="H166" s="181">
        <v>0</v>
      </c>
      <c r="I166" s="181">
        <v>0</v>
      </c>
      <c r="J166" s="332"/>
      <c r="K166" s="181"/>
      <c r="L166" s="181"/>
      <c r="M166" s="181"/>
      <c r="N166" s="181"/>
      <c r="O166" s="333"/>
      <c r="P166" s="301">
        <f t="shared" si="51"/>
        <v>0</v>
      </c>
      <c r="Q166" s="180">
        <v>0</v>
      </c>
      <c r="R166" s="181">
        <v>0</v>
      </c>
      <c r="S166" s="181">
        <v>0</v>
      </c>
      <c r="T166" s="181">
        <v>0</v>
      </c>
      <c r="U166" s="181">
        <v>0</v>
      </c>
      <c r="V166" s="333">
        <v>0</v>
      </c>
      <c r="W166" s="341"/>
      <c r="X166" s="86">
        <f t="shared" si="43"/>
        <v>0</v>
      </c>
    </row>
    <row r="167" spans="1:24" ht="24" customHeight="1">
      <c r="A167" s="453" t="s">
        <v>247</v>
      </c>
      <c r="B167" s="446" t="s">
        <v>173</v>
      </c>
      <c r="C167" s="447"/>
      <c r="D167" s="182">
        <v>50</v>
      </c>
      <c r="E167" s="183">
        <v>0</v>
      </c>
      <c r="F167" s="183">
        <v>100</v>
      </c>
      <c r="G167" s="183"/>
      <c r="H167" s="183"/>
      <c r="I167" s="183">
        <v>0</v>
      </c>
      <c r="J167" s="331"/>
      <c r="K167" s="172"/>
      <c r="L167" s="172">
        <v>150</v>
      </c>
      <c r="M167" s="172">
        <v>30</v>
      </c>
      <c r="N167" s="172"/>
      <c r="O167" s="299"/>
      <c r="P167" s="87">
        <f t="shared" si="51"/>
        <v>330</v>
      </c>
      <c r="Q167" s="171"/>
      <c r="R167" s="172">
        <v>0</v>
      </c>
      <c r="S167" s="172">
        <v>50</v>
      </c>
      <c r="T167" s="172">
        <v>0</v>
      </c>
      <c r="U167" s="172">
        <v>0</v>
      </c>
      <c r="V167" s="338">
        <v>0</v>
      </c>
      <c r="W167" s="339">
        <v>100</v>
      </c>
      <c r="X167" s="87">
        <f t="shared" si="43"/>
        <v>150</v>
      </c>
    </row>
    <row r="168" spans="1:24" ht="24" customHeight="1">
      <c r="A168" s="454"/>
      <c r="B168" s="448" t="s">
        <v>172</v>
      </c>
      <c r="C168" s="449"/>
      <c r="D168" s="173">
        <v>0</v>
      </c>
      <c r="E168" s="174">
        <v>0</v>
      </c>
      <c r="F168" s="174">
        <v>0</v>
      </c>
      <c r="G168" s="174">
        <v>0</v>
      </c>
      <c r="H168" s="174">
        <v>0</v>
      </c>
      <c r="I168" s="174">
        <v>0</v>
      </c>
      <c r="J168" s="185">
        <v>100</v>
      </c>
      <c r="K168" s="174"/>
      <c r="L168" s="174"/>
      <c r="M168" s="174">
        <v>70</v>
      </c>
      <c r="N168" s="174"/>
      <c r="O168" s="176">
        <v>100</v>
      </c>
      <c r="P168" s="84">
        <f t="shared" si="51"/>
        <v>270</v>
      </c>
      <c r="Q168" s="173">
        <v>0</v>
      </c>
      <c r="R168" s="174">
        <v>0</v>
      </c>
      <c r="S168" s="174">
        <v>0</v>
      </c>
      <c r="T168" s="174">
        <v>0</v>
      </c>
      <c r="U168" s="174">
        <v>0</v>
      </c>
      <c r="V168" s="174">
        <v>0</v>
      </c>
      <c r="W168" s="340">
        <v>150</v>
      </c>
      <c r="X168" s="84">
        <f t="shared" si="43"/>
        <v>150</v>
      </c>
    </row>
    <row r="169" spans="1:24" ht="24" customHeight="1">
      <c r="A169" s="454"/>
      <c r="B169" s="450" t="s">
        <v>198</v>
      </c>
      <c r="C169" s="466"/>
      <c r="D169" s="173">
        <f>SUM(D170:D173)</f>
        <v>0</v>
      </c>
      <c r="E169" s="174">
        <f t="shared" ref="E169:O169" si="61">SUM(E170:E173)</f>
        <v>0</v>
      </c>
      <c r="F169" s="174">
        <f t="shared" si="61"/>
        <v>0</v>
      </c>
      <c r="G169" s="174">
        <f t="shared" si="61"/>
        <v>0</v>
      </c>
      <c r="H169" s="174">
        <f t="shared" si="61"/>
        <v>100</v>
      </c>
      <c r="I169" s="174">
        <f t="shared" si="61"/>
        <v>0</v>
      </c>
      <c r="J169" s="174">
        <f t="shared" si="61"/>
        <v>0</v>
      </c>
      <c r="K169" s="174">
        <f t="shared" si="61"/>
        <v>0</v>
      </c>
      <c r="L169" s="174">
        <f t="shared" si="61"/>
        <v>0</v>
      </c>
      <c r="M169" s="174">
        <f t="shared" si="61"/>
        <v>0</v>
      </c>
      <c r="N169" s="174">
        <f t="shared" si="61"/>
        <v>0</v>
      </c>
      <c r="O169" s="174">
        <f t="shared" si="61"/>
        <v>0</v>
      </c>
      <c r="P169" s="84">
        <f t="shared" si="51"/>
        <v>100</v>
      </c>
      <c r="Q169" s="174">
        <f t="shared" ref="Q169" si="62">SUM(Q170:Q173)</f>
        <v>0</v>
      </c>
      <c r="R169" s="174">
        <f t="shared" ref="R169:W169" si="63">SUM(R170:R173)</f>
        <v>0</v>
      </c>
      <c r="S169" s="174">
        <f t="shared" si="63"/>
        <v>0</v>
      </c>
      <c r="T169" s="174">
        <f t="shared" si="63"/>
        <v>68</v>
      </c>
      <c r="U169" s="174">
        <f t="shared" si="63"/>
        <v>0</v>
      </c>
      <c r="V169" s="184">
        <f t="shared" si="63"/>
        <v>0</v>
      </c>
      <c r="W169" s="342">
        <f t="shared" si="63"/>
        <v>50</v>
      </c>
      <c r="X169" s="84">
        <f t="shared" si="43"/>
        <v>118</v>
      </c>
    </row>
    <row r="170" spans="1:24" ht="24" customHeight="1">
      <c r="A170" s="454"/>
      <c r="B170" s="452"/>
      <c r="C170" s="352" t="s">
        <v>176</v>
      </c>
      <c r="D170" s="173">
        <v>0</v>
      </c>
      <c r="E170" s="174">
        <v>0</v>
      </c>
      <c r="F170" s="174">
        <v>0</v>
      </c>
      <c r="G170" s="174">
        <v>0</v>
      </c>
      <c r="H170" s="174">
        <v>0</v>
      </c>
      <c r="I170" s="174">
        <v>0</v>
      </c>
      <c r="J170" s="185"/>
      <c r="K170" s="174"/>
      <c r="L170" s="174"/>
      <c r="M170" s="174"/>
      <c r="N170" s="174"/>
      <c r="O170" s="176"/>
      <c r="P170" s="84">
        <f t="shared" si="51"/>
        <v>0</v>
      </c>
      <c r="Q170" s="173">
        <v>0</v>
      </c>
      <c r="R170" s="174">
        <v>0</v>
      </c>
      <c r="S170" s="174">
        <v>0</v>
      </c>
      <c r="T170" s="174">
        <v>0</v>
      </c>
      <c r="U170" s="174">
        <v>0</v>
      </c>
      <c r="V170" s="176">
        <v>0</v>
      </c>
      <c r="W170" s="340"/>
      <c r="X170" s="84">
        <f t="shared" si="43"/>
        <v>0</v>
      </c>
    </row>
    <row r="171" spans="1:24" ht="24" customHeight="1">
      <c r="A171" s="454"/>
      <c r="B171" s="452"/>
      <c r="C171" s="352" t="s">
        <v>171</v>
      </c>
      <c r="D171" s="173"/>
      <c r="E171" s="174">
        <v>0</v>
      </c>
      <c r="F171" s="174">
        <v>0</v>
      </c>
      <c r="G171" s="174"/>
      <c r="H171" s="174">
        <v>100</v>
      </c>
      <c r="I171" s="174">
        <v>0</v>
      </c>
      <c r="J171" s="185"/>
      <c r="K171" s="174"/>
      <c r="L171" s="174"/>
      <c r="M171" s="174"/>
      <c r="N171" s="174"/>
      <c r="O171" s="176"/>
      <c r="P171" s="84">
        <f t="shared" si="51"/>
        <v>100</v>
      </c>
      <c r="Q171" s="173">
        <v>0</v>
      </c>
      <c r="R171" s="174">
        <v>0</v>
      </c>
      <c r="S171" s="174">
        <v>0</v>
      </c>
      <c r="T171" s="174">
        <v>68</v>
      </c>
      <c r="U171" s="174"/>
      <c r="V171" s="176">
        <v>0</v>
      </c>
      <c r="W171" s="340">
        <v>50</v>
      </c>
      <c r="X171" s="84">
        <f t="shared" si="43"/>
        <v>118</v>
      </c>
    </row>
    <row r="172" spans="1:24" ht="24" customHeight="1">
      <c r="A172" s="454"/>
      <c r="B172" s="452"/>
      <c r="C172" s="352" t="s">
        <v>175</v>
      </c>
      <c r="D172" s="173">
        <v>0</v>
      </c>
      <c r="E172" s="174">
        <v>0</v>
      </c>
      <c r="F172" s="174">
        <v>0</v>
      </c>
      <c r="G172" s="174">
        <v>0</v>
      </c>
      <c r="H172" s="174">
        <v>0</v>
      </c>
      <c r="I172" s="174">
        <v>0</v>
      </c>
      <c r="J172" s="185"/>
      <c r="K172" s="174"/>
      <c r="L172" s="174"/>
      <c r="M172" s="174"/>
      <c r="N172" s="174"/>
      <c r="O172" s="176"/>
      <c r="P172" s="84">
        <f t="shared" si="51"/>
        <v>0</v>
      </c>
      <c r="Q172" s="173">
        <v>0</v>
      </c>
      <c r="R172" s="174">
        <v>0</v>
      </c>
      <c r="S172" s="174">
        <v>0</v>
      </c>
      <c r="T172" s="174">
        <v>0</v>
      </c>
      <c r="U172" s="174">
        <v>0</v>
      </c>
      <c r="V172" s="176">
        <v>0</v>
      </c>
      <c r="W172" s="340"/>
      <c r="X172" s="84">
        <f t="shared" si="43"/>
        <v>0</v>
      </c>
    </row>
    <row r="173" spans="1:24" ht="24" customHeight="1">
      <c r="A173" s="454"/>
      <c r="B173" s="452"/>
      <c r="C173" s="352" t="s">
        <v>170</v>
      </c>
      <c r="D173" s="173">
        <v>0</v>
      </c>
      <c r="E173" s="174">
        <v>0</v>
      </c>
      <c r="F173" s="174">
        <v>0</v>
      </c>
      <c r="G173" s="174">
        <v>0</v>
      </c>
      <c r="H173" s="174">
        <v>0</v>
      </c>
      <c r="I173" s="174">
        <v>0</v>
      </c>
      <c r="J173" s="185"/>
      <c r="K173" s="174"/>
      <c r="L173" s="174"/>
      <c r="M173" s="174"/>
      <c r="N173" s="174"/>
      <c r="O173" s="176"/>
      <c r="P173" s="84">
        <f t="shared" si="51"/>
        <v>0</v>
      </c>
      <c r="Q173" s="173">
        <v>0</v>
      </c>
      <c r="R173" s="174">
        <v>0</v>
      </c>
      <c r="S173" s="174">
        <v>0</v>
      </c>
      <c r="T173" s="174">
        <v>0</v>
      </c>
      <c r="U173" s="174">
        <v>0</v>
      </c>
      <c r="V173" s="176">
        <v>0</v>
      </c>
      <c r="W173" s="340"/>
      <c r="X173" s="84">
        <f t="shared" si="43"/>
        <v>0</v>
      </c>
    </row>
    <row r="174" spans="1:24" ht="24" customHeight="1">
      <c r="A174" s="454"/>
      <c r="B174" s="448" t="s">
        <v>197</v>
      </c>
      <c r="C174" s="449"/>
      <c r="D174" s="173">
        <v>0</v>
      </c>
      <c r="E174" s="174">
        <v>0</v>
      </c>
      <c r="F174" s="174">
        <v>0</v>
      </c>
      <c r="G174" s="174">
        <v>0</v>
      </c>
      <c r="H174" s="174">
        <v>0</v>
      </c>
      <c r="I174" s="174">
        <v>0</v>
      </c>
      <c r="J174" s="185"/>
      <c r="K174" s="174"/>
      <c r="L174" s="174"/>
      <c r="M174" s="174"/>
      <c r="N174" s="174"/>
      <c r="O174" s="176"/>
      <c r="P174" s="84">
        <f t="shared" si="51"/>
        <v>0</v>
      </c>
      <c r="Q174" s="173">
        <v>0</v>
      </c>
      <c r="R174" s="174">
        <v>0</v>
      </c>
      <c r="S174" s="174">
        <v>0</v>
      </c>
      <c r="T174" s="174">
        <v>0</v>
      </c>
      <c r="U174" s="174">
        <v>0</v>
      </c>
      <c r="V174" s="176">
        <v>0</v>
      </c>
      <c r="W174" s="340"/>
      <c r="X174" s="84">
        <f t="shared" si="43"/>
        <v>0</v>
      </c>
    </row>
    <row r="175" spans="1:24" ht="24" customHeight="1">
      <c r="A175" s="454"/>
      <c r="B175" s="450" t="s">
        <v>174</v>
      </c>
      <c r="C175" s="466"/>
      <c r="D175" s="189">
        <v>0</v>
      </c>
      <c r="E175" s="190">
        <v>0</v>
      </c>
      <c r="F175" s="190">
        <v>0</v>
      </c>
      <c r="G175" s="190">
        <v>0</v>
      </c>
      <c r="H175" s="190">
        <v>0</v>
      </c>
      <c r="I175" s="190">
        <v>0</v>
      </c>
      <c r="J175" s="334"/>
      <c r="K175" s="190"/>
      <c r="L175" s="190"/>
      <c r="M175" s="190"/>
      <c r="N175" s="190"/>
      <c r="O175" s="335"/>
      <c r="P175" s="302">
        <f t="shared" si="51"/>
        <v>0</v>
      </c>
      <c r="Q175" s="189">
        <v>0</v>
      </c>
      <c r="R175" s="190">
        <v>0</v>
      </c>
      <c r="S175" s="190">
        <v>0</v>
      </c>
      <c r="T175" s="190">
        <v>0</v>
      </c>
      <c r="U175" s="190">
        <v>0</v>
      </c>
      <c r="V175" s="335">
        <v>0</v>
      </c>
      <c r="W175" s="174">
        <v>144</v>
      </c>
      <c r="X175" s="91">
        <f t="shared" si="43"/>
        <v>144</v>
      </c>
    </row>
    <row r="176" spans="1:24" ht="24" customHeight="1">
      <c r="A176" s="453" t="s">
        <v>248</v>
      </c>
      <c r="B176" s="446" t="s">
        <v>173</v>
      </c>
      <c r="C176" s="447"/>
      <c r="D176" s="182">
        <v>0</v>
      </c>
      <c r="E176" s="183">
        <v>0</v>
      </c>
      <c r="F176" s="183">
        <v>0</v>
      </c>
      <c r="G176" s="183">
        <v>0</v>
      </c>
      <c r="H176" s="183">
        <v>0</v>
      </c>
      <c r="I176" s="183">
        <v>0</v>
      </c>
      <c r="J176" s="336"/>
      <c r="K176" s="183"/>
      <c r="L176" s="183"/>
      <c r="M176" s="183"/>
      <c r="N176" s="183"/>
      <c r="O176" s="337"/>
      <c r="P176" s="87">
        <f t="shared" si="51"/>
        <v>0</v>
      </c>
      <c r="Q176" s="182"/>
      <c r="R176" s="183"/>
      <c r="S176" s="183"/>
      <c r="T176" s="183"/>
      <c r="U176" s="183"/>
      <c r="V176" s="343"/>
      <c r="W176" s="344"/>
      <c r="X176" s="87">
        <f t="shared" si="43"/>
        <v>0</v>
      </c>
    </row>
    <row r="177" spans="1:24" ht="24" customHeight="1">
      <c r="A177" s="454"/>
      <c r="B177" s="448" t="s">
        <v>172</v>
      </c>
      <c r="C177" s="449"/>
      <c r="D177" s="173">
        <v>0</v>
      </c>
      <c r="E177" s="174">
        <v>0</v>
      </c>
      <c r="F177" s="174">
        <v>0</v>
      </c>
      <c r="G177" s="174">
        <v>0</v>
      </c>
      <c r="H177" s="174">
        <v>0</v>
      </c>
      <c r="I177" s="174">
        <v>0</v>
      </c>
      <c r="J177" s="185">
        <v>25</v>
      </c>
      <c r="K177" s="174">
        <v>100</v>
      </c>
      <c r="L177" s="174"/>
      <c r="M177" s="174"/>
      <c r="N177" s="174"/>
      <c r="O177" s="176"/>
      <c r="P177" s="84">
        <f t="shared" si="51"/>
        <v>125</v>
      </c>
      <c r="Q177" s="173"/>
      <c r="R177" s="174"/>
      <c r="S177" s="174"/>
      <c r="T177" s="174"/>
      <c r="U177" s="174"/>
      <c r="V177" s="174"/>
      <c r="W177" s="340">
        <v>100</v>
      </c>
      <c r="X177" s="84">
        <f t="shared" si="43"/>
        <v>100</v>
      </c>
    </row>
    <row r="178" spans="1:24" ht="24" customHeight="1">
      <c r="A178" s="454"/>
      <c r="B178" s="450" t="s">
        <v>198</v>
      </c>
      <c r="C178" s="466"/>
      <c r="D178" s="173">
        <v>0</v>
      </c>
      <c r="E178" s="174">
        <v>0</v>
      </c>
      <c r="F178" s="174">
        <v>0</v>
      </c>
      <c r="G178" s="174">
        <v>0</v>
      </c>
      <c r="H178" s="174">
        <v>0</v>
      </c>
      <c r="I178" s="174">
        <v>0</v>
      </c>
      <c r="J178" s="174">
        <f t="shared" ref="J178:O178" si="64">SUM(J179:J182)</f>
        <v>0</v>
      </c>
      <c r="K178" s="174">
        <f>SUM(K179:K182)</f>
        <v>0</v>
      </c>
      <c r="L178" s="174">
        <f t="shared" si="64"/>
        <v>0</v>
      </c>
      <c r="M178" s="174">
        <f t="shared" si="64"/>
        <v>0</v>
      </c>
      <c r="N178" s="174">
        <f t="shared" si="64"/>
        <v>0</v>
      </c>
      <c r="O178" s="174">
        <f t="shared" si="64"/>
        <v>0</v>
      </c>
      <c r="P178" s="84">
        <f t="shared" si="51"/>
        <v>0</v>
      </c>
      <c r="Q178" s="174">
        <f>SUM(Q179:Q182)</f>
        <v>0</v>
      </c>
      <c r="R178" s="174">
        <f t="shared" ref="R178:V178" si="65">SUM(R179:R182)</f>
        <v>0</v>
      </c>
      <c r="S178" s="174">
        <f t="shared" si="65"/>
        <v>0</v>
      </c>
      <c r="T178" s="174">
        <f t="shared" si="65"/>
        <v>0</v>
      </c>
      <c r="U178" s="174">
        <f t="shared" si="65"/>
        <v>0</v>
      </c>
      <c r="V178" s="184">
        <f t="shared" si="65"/>
        <v>0</v>
      </c>
      <c r="W178" s="342">
        <f>SUM(W179:W182)</f>
        <v>0</v>
      </c>
      <c r="X178" s="84">
        <f t="shared" si="43"/>
        <v>0</v>
      </c>
    </row>
    <row r="179" spans="1:24" ht="24" customHeight="1">
      <c r="A179" s="454"/>
      <c r="B179" s="452"/>
      <c r="C179" s="352" t="s">
        <v>176</v>
      </c>
      <c r="D179" s="173">
        <v>0</v>
      </c>
      <c r="E179" s="174">
        <v>0</v>
      </c>
      <c r="F179" s="174">
        <v>0</v>
      </c>
      <c r="G179" s="174">
        <v>0</v>
      </c>
      <c r="H179" s="174">
        <v>0</v>
      </c>
      <c r="I179" s="174">
        <v>0</v>
      </c>
      <c r="J179" s="185"/>
      <c r="K179" s="174"/>
      <c r="L179" s="174"/>
      <c r="M179" s="174"/>
      <c r="N179" s="174"/>
      <c r="O179" s="176"/>
      <c r="P179" s="84">
        <f t="shared" si="51"/>
        <v>0</v>
      </c>
      <c r="Q179" s="173"/>
      <c r="R179" s="174"/>
      <c r="S179" s="174"/>
      <c r="T179" s="174"/>
      <c r="U179" s="174"/>
      <c r="V179" s="176"/>
      <c r="W179" s="340"/>
      <c r="X179" s="84">
        <f t="shared" ref="X179:X184" si="66">SUM(Q179:W179)</f>
        <v>0</v>
      </c>
    </row>
    <row r="180" spans="1:24" ht="24" customHeight="1">
      <c r="A180" s="454"/>
      <c r="B180" s="452"/>
      <c r="C180" s="352" t="s">
        <v>171</v>
      </c>
      <c r="D180" s="173">
        <v>0</v>
      </c>
      <c r="E180" s="174">
        <v>0</v>
      </c>
      <c r="F180" s="174">
        <v>0</v>
      </c>
      <c r="G180" s="174">
        <v>0</v>
      </c>
      <c r="H180" s="174">
        <v>0</v>
      </c>
      <c r="I180" s="174">
        <v>0</v>
      </c>
      <c r="J180" s="185"/>
      <c r="K180" s="174"/>
      <c r="L180" s="174"/>
      <c r="M180" s="174"/>
      <c r="N180" s="174"/>
      <c r="O180" s="176"/>
      <c r="P180" s="84">
        <f t="shared" si="51"/>
        <v>0</v>
      </c>
      <c r="Q180" s="173"/>
      <c r="R180" s="174"/>
      <c r="S180" s="174"/>
      <c r="T180" s="174"/>
      <c r="U180" s="174"/>
      <c r="V180" s="176"/>
      <c r="W180" s="174"/>
      <c r="X180" s="84">
        <f t="shared" si="66"/>
        <v>0</v>
      </c>
    </row>
    <row r="181" spans="1:24" ht="24" customHeight="1">
      <c r="A181" s="454"/>
      <c r="B181" s="452"/>
      <c r="C181" s="352" t="s">
        <v>175</v>
      </c>
      <c r="D181" s="173">
        <v>0</v>
      </c>
      <c r="E181" s="174">
        <v>0</v>
      </c>
      <c r="F181" s="174">
        <v>0</v>
      </c>
      <c r="G181" s="174">
        <v>0</v>
      </c>
      <c r="H181" s="174">
        <v>0</v>
      </c>
      <c r="I181" s="174">
        <v>0</v>
      </c>
      <c r="J181" s="185"/>
      <c r="K181" s="174"/>
      <c r="L181" s="174"/>
      <c r="M181" s="174"/>
      <c r="N181" s="174"/>
      <c r="O181" s="176"/>
      <c r="P181" s="84">
        <f t="shared" si="51"/>
        <v>0</v>
      </c>
      <c r="Q181" s="173"/>
      <c r="R181" s="174"/>
      <c r="S181" s="174"/>
      <c r="T181" s="174"/>
      <c r="U181" s="174"/>
      <c r="V181" s="176"/>
      <c r="W181" s="340"/>
      <c r="X181" s="84">
        <f t="shared" si="66"/>
        <v>0</v>
      </c>
    </row>
    <row r="182" spans="1:24" ht="24" customHeight="1">
      <c r="A182" s="454"/>
      <c r="B182" s="452"/>
      <c r="C182" s="352" t="s">
        <v>170</v>
      </c>
      <c r="D182" s="173">
        <v>0</v>
      </c>
      <c r="E182" s="174">
        <v>0</v>
      </c>
      <c r="F182" s="174">
        <v>0</v>
      </c>
      <c r="G182" s="174">
        <v>0</v>
      </c>
      <c r="H182" s="174">
        <v>0</v>
      </c>
      <c r="I182" s="174">
        <v>0</v>
      </c>
      <c r="J182" s="185"/>
      <c r="K182" s="174"/>
      <c r="L182" s="174"/>
      <c r="M182" s="174"/>
      <c r="N182" s="174"/>
      <c r="O182" s="176"/>
      <c r="P182" s="84">
        <f t="shared" si="51"/>
        <v>0</v>
      </c>
      <c r="Q182" s="173"/>
      <c r="R182" s="174"/>
      <c r="S182" s="174"/>
      <c r="T182" s="174"/>
      <c r="U182" s="174"/>
      <c r="V182" s="176"/>
      <c r="W182" s="340"/>
      <c r="X182" s="84">
        <f t="shared" si="66"/>
        <v>0</v>
      </c>
    </row>
    <row r="183" spans="1:24" ht="24" customHeight="1">
      <c r="A183" s="454"/>
      <c r="B183" s="448" t="s">
        <v>197</v>
      </c>
      <c r="C183" s="449"/>
      <c r="D183" s="173">
        <v>0</v>
      </c>
      <c r="E183" s="174">
        <v>0</v>
      </c>
      <c r="F183" s="174">
        <v>0</v>
      </c>
      <c r="G183" s="174">
        <v>0</v>
      </c>
      <c r="H183" s="174">
        <v>0</v>
      </c>
      <c r="I183" s="174">
        <v>0</v>
      </c>
      <c r="J183" s="185"/>
      <c r="K183" s="174"/>
      <c r="L183" s="174"/>
      <c r="M183" s="174"/>
      <c r="N183" s="174"/>
      <c r="O183" s="176"/>
      <c r="P183" s="84">
        <f t="shared" si="51"/>
        <v>0</v>
      </c>
      <c r="Q183" s="173"/>
      <c r="R183" s="174"/>
      <c r="S183" s="174"/>
      <c r="T183" s="174"/>
      <c r="U183" s="174"/>
      <c r="V183" s="176"/>
      <c r="W183" s="340"/>
      <c r="X183" s="84">
        <f t="shared" si="66"/>
        <v>0</v>
      </c>
    </row>
    <row r="184" spans="1:24" ht="24" customHeight="1">
      <c r="A184" s="455"/>
      <c r="B184" s="444" t="s">
        <v>174</v>
      </c>
      <c r="C184" s="467"/>
      <c r="D184" s="177">
        <v>0</v>
      </c>
      <c r="E184" s="178">
        <v>0</v>
      </c>
      <c r="F184" s="178">
        <v>0</v>
      </c>
      <c r="G184" s="178">
        <v>0</v>
      </c>
      <c r="H184" s="178">
        <v>0</v>
      </c>
      <c r="I184" s="304">
        <v>0</v>
      </c>
      <c r="J184" s="332"/>
      <c r="K184" s="181"/>
      <c r="L184" s="181"/>
      <c r="M184" s="181"/>
      <c r="N184" s="181"/>
      <c r="O184" s="333"/>
      <c r="P184" s="300">
        <f t="shared" si="51"/>
        <v>0</v>
      </c>
      <c r="Q184" s="180"/>
      <c r="R184" s="181"/>
      <c r="S184" s="181"/>
      <c r="T184" s="181"/>
      <c r="U184" s="181"/>
      <c r="V184" s="333"/>
      <c r="W184" s="341">
        <v>50</v>
      </c>
      <c r="X184" s="85">
        <f t="shared" si="66"/>
        <v>50</v>
      </c>
    </row>
    <row r="185" spans="1:24" ht="67.5" customHeight="1">
      <c r="A185" s="459" t="s">
        <v>297</v>
      </c>
      <c r="B185" s="459"/>
      <c r="C185" s="459"/>
      <c r="D185" s="459"/>
      <c r="E185" s="459"/>
      <c r="F185" s="459"/>
      <c r="G185" s="459"/>
      <c r="H185" s="459"/>
      <c r="I185" s="459"/>
      <c r="J185" s="459"/>
      <c r="K185" s="459"/>
      <c r="L185" s="459"/>
      <c r="M185" s="459"/>
      <c r="N185" s="459"/>
      <c r="O185" s="459"/>
      <c r="P185" s="459"/>
      <c r="Q185" s="459"/>
      <c r="R185" s="459"/>
      <c r="S185" s="459"/>
      <c r="T185" s="459"/>
      <c r="U185" s="459"/>
      <c r="V185" s="459"/>
      <c r="W185" s="459"/>
      <c r="X185" s="459"/>
    </row>
    <row r="186" spans="1:24">
      <c r="A186" s="350"/>
      <c r="W186" s="7"/>
    </row>
    <row r="187" spans="1:24">
      <c r="A187" s="350"/>
      <c r="B187" s="354"/>
      <c r="C187" s="354"/>
      <c r="D187" s="40" t="s">
        <v>177</v>
      </c>
      <c r="E187" s="40" t="s">
        <v>166</v>
      </c>
      <c r="F187" s="40" t="s">
        <v>167</v>
      </c>
      <c r="G187" s="40" t="s">
        <v>168</v>
      </c>
      <c r="H187" s="40" t="s">
        <v>155</v>
      </c>
      <c r="I187" s="40" t="s">
        <v>156</v>
      </c>
      <c r="J187" s="40" t="s">
        <v>157</v>
      </c>
      <c r="K187" s="40" t="s">
        <v>158</v>
      </c>
      <c r="L187" s="40" t="s">
        <v>159</v>
      </c>
      <c r="M187" s="40" t="s">
        <v>160</v>
      </c>
      <c r="N187" s="40" t="s">
        <v>161</v>
      </c>
      <c r="O187" s="40" t="s">
        <v>178</v>
      </c>
      <c r="P187" s="40" t="s">
        <v>164</v>
      </c>
      <c r="Q187" s="40" t="s">
        <v>165</v>
      </c>
      <c r="R187" s="40" t="s">
        <v>166</v>
      </c>
      <c r="S187" s="40" t="s">
        <v>167</v>
      </c>
      <c r="T187" s="40" t="s">
        <v>168</v>
      </c>
      <c r="U187" s="40" t="s">
        <v>155</v>
      </c>
      <c r="V187" s="40" t="s">
        <v>156</v>
      </c>
      <c r="W187" s="41" t="s">
        <v>169</v>
      </c>
      <c r="X187" s="40" t="s">
        <v>164</v>
      </c>
    </row>
    <row r="188" spans="1:24">
      <c r="B188" s="442" t="s">
        <v>173</v>
      </c>
      <c r="C188" s="442"/>
      <c r="D188" s="89">
        <f>SUMIF($B$5:$B$184,$B188,D$5:D$184)</f>
        <v>650</v>
      </c>
      <c r="E188" s="89">
        <f>SUMIF($B$5:$B$184,$B188,E$5:E$184)</f>
        <v>400</v>
      </c>
      <c r="F188" s="89">
        <f t="shared" ref="E188:X196" si="67">SUMIF($B$5:$B$184,$B188,F$5:F$184)</f>
        <v>350</v>
      </c>
      <c r="G188" s="89">
        <f t="shared" si="67"/>
        <v>100</v>
      </c>
      <c r="H188" s="89">
        <f t="shared" si="67"/>
        <v>700</v>
      </c>
      <c r="I188" s="89">
        <f t="shared" si="67"/>
        <v>245</v>
      </c>
      <c r="J188" s="89">
        <f t="shared" si="67"/>
        <v>880</v>
      </c>
      <c r="K188" s="89">
        <f t="shared" si="67"/>
        <v>250</v>
      </c>
      <c r="L188" s="89">
        <f t="shared" si="67"/>
        <v>350</v>
      </c>
      <c r="M188" s="89">
        <f t="shared" si="67"/>
        <v>360</v>
      </c>
      <c r="N188" s="89">
        <f t="shared" si="67"/>
        <v>160</v>
      </c>
      <c r="O188" s="89">
        <f t="shared" si="67"/>
        <v>100</v>
      </c>
      <c r="P188" s="89">
        <f t="shared" si="67"/>
        <v>4545</v>
      </c>
      <c r="Q188" s="89">
        <f t="shared" si="67"/>
        <v>193</v>
      </c>
      <c r="R188" s="89">
        <f t="shared" si="67"/>
        <v>850</v>
      </c>
      <c r="S188" s="89">
        <f t="shared" si="67"/>
        <v>350</v>
      </c>
      <c r="T188" s="89">
        <f t="shared" si="67"/>
        <v>200</v>
      </c>
      <c r="U188" s="89">
        <f t="shared" si="67"/>
        <v>700</v>
      </c>
      <c r="V188" s="89">
        <f t="shared" si="67"/>
        <v>353</v>
      </c>
      <c r="W188" s="89">
        <f t="shared" si="67"/>
        <v>1100</v>
      </c>
      <c r="X188" s="89">
        <f t="shared" si="67"/>
        <v>3746</v>
      </c>
    </row>
    <row r="189" spans="1:24">
      <c r="B189" s="442" t="s">
        <v>172</v>
      </c>
      <c r="C189" s="442"/>
      <c r="D189" s="89">
        <f t="shared" ref="D189:D196" si="68">SUMIF($B$5:$B$184,$B189,D$5:D$184)</f>
        <v>100</v>
      </c>
      <c r="E189" s="89">
        <f t="shared" si="67"/>
        <v>150</v>
      </c>
      <c r="F189" s="89">
        <f t="shared" si="67"/>
        <v>150</v>
      </c>
      <c r="G189" s="89">
        <f t="shared" si="67"/>
        <v>200</v>
      </c>
      <c r="H189" s="89">
        <f t="shared" si="67"/>
        <v>129</v>
      </c>
      <c r="I189" s="89">
        <f t="shared" si="67"/>
        <v>250</v>
      </c>
      <c r="J189" s="89">
        <f t="shared" si="67"/>
        <v>1075</v>
      </c>
      <c r="K189" s="89">
        <f t="shared" si="67"/>
        <v>380</v>
      </c>
      <c r="L189" s="89">
        <f t="shared" si="67"/>
        <v>1214</v>
      </c>
      <c r="M189" s="89">
        <f t="shared" si="67"/>
        <v>420</v>
      </c>
      <c r="N189" s="89">
        <f t="shared" si="67"/>
        <v>0</v>
      </c>
      <c r="O189" s="89">
        <f t="shared" si="67"/>
        <v>500</v>
      </c>
      <c r="P189" s="89">
        <f t="shared" si="67"/>
        <v>4568</v>
      </c>
      <c r="Q189" s="89">
        <f t="shared" si="67"/>
        <v>500</v>
      </c>
      <c r="R189" s="89">
        <f t="shared" si="67"/>
        <v>250</v>
      </c>
      <c r="S189" s="89">
        <f t="shared" si="67"/>
        <v>300</v>
      </c>
      <c r="T189" s="89">
        <f t="shared" si="67"/>
        <v>200</v>
      </c>
      <c r="U189" s="89">
        <f t="shared" si="67"/>
        <v>300</v>
      </c>
      <c r="V189" s="89">
        <f t="shared" si="67"/>
        <v>330</v>
      </c>
      <c r="W189" s="89">
        <f t="shared" si="67"/>
        <v>2600</v>
      </c>
      <c r="X189" s="89">
        <f t="shared" si="67"/>
        <v>4480</v>
      </c>
    </row>
    <row r="190" spans="1:24">
      <c r="B190" s="442" t="s">
        <v>198</v>
      </c>
      <c r="C190" s="442"/>
      <c r="D190" s="89">
        <f t="shared" si="68"/>
        <v>250</v>
      </c>
      <c r="E190" s="89">
        <f t="shared" si="67"/>
        <v>500</v>
      </c>
      <c r="F190" s="89">
        <f t="shared" si="67"/>
        <v>100</v>
      </c>
      <c r="G190" s="89">
        <f t="shared" si="67"/>
        <v>185</v>
      </c>
      <c r="H190" s="89">
        <f>SUMIF($B$5:$B$184,$B190,H$5:H$184)</f>
        <v>100</v>
      </c>
      <c r="I190" s="89">
        <f t="shared" si="67"/>
        <v>213</v>
      </c>
      <c r="J190" s="89">
        <f t="shared" si="67"/>
        <v>144</v>
      </c>
      <c r="K190" s="89">
        <f t="shared" si="67"/>
        <v>0</v>
      </c>
      <c r="L190" s="89">
        <f t="shared" si="67"/>
        <v>0</v>
      </c>
      <c r="M190" s="89">
        <f t="shared" si="67"/>
        <v>0</v>
      </c>
      <c r="N190" s="89">
        <f t="shared" si="67"/>
        <v>50</v>
      </c>
      <c r="O190" s="89">
        <f t="shared" si="67"/>
        <v>0</v>
      </c>
      <c r="P190" s="89">
        <f t="shared" si="67"/>
        <v>1542</v>
      </c>
      <c r="Q190" s="89">
        <f t="shared" si="67"/>
        <v>100</v>
      </c>
      <c r="R190" s="89">
        <f t="shared" si="67"/>
        <v>340</v>
      </c>
      <c r="S190" s="89">
        <f t="shared" si="67"/>
        <v>0</v>
      </c>
      <c r="T190" s="89">
        <f t="shared" si="67"/>
        <v>132</v>
      </c>
      <c r="U190" s="89">
        <f t="shared" si="67"/>
        <v>210</v>
      </c>
      <c r="V190" s="89">
        <f t="shared" si="67"/>
        <v>100</v>
      </c>
      <c r="W190" s="89">
        <f t="shared" si="67"/>
        <v>80</v>
      </c>
      <c r="X190" s="89">
        <f t="shared" si="67"/>
        <v>962</v>
      </c>
    </row>
    <row r="191" spans="1:24">
      <c r="B191" s="443"/>
      <c r="C191" s="355" t="s">
        <v>176</v>
      </c>
      <c r="D191" s="89">
        <f>SUMIF($C$5:$C$184,$C191,D$5:D$184)</f>
        <v>0</v>
      </c>
      <c r="E191" s="89">
        <f t="shared" ref="E191:X194" si="69">SUMIF($C$5:$C$184,$C191,E$5:E$184)</f>
        <v>0</v>
      </c>
      <c r="F191" s="89">
        <f t="shared" si="69"/>
        <v>0</v>
      </c>
      <c r="G191" s="89">
        <f t="shared" si="69"/>
        <v>0</v>
      </c>
      <c r="H191" s="89">
        <f t="shared" si="69"/>
        <v>0</v>
      </c>
      <c r="I191" s="89">
        <f t="shared" si="69"/>
        <v>0</v>
      </c>
      <c r="J191" s="89">
        <f t="shared" si="69"/>
        <v>0</v>
      </c>
      <c r="K191" s="89">
        <f t="shared" si="69"/>
        <v>0</v>
      </c>
      <c r="L191" s="89">
        <f t="shared" si="69"/>
        <v>0</v>
      </c>
      <c r="M191" s="89">
        <f t="shared" si="69"/>
        <v>0</v>
      </c>
      <c r="N191" s="89">
        <f t="shared" si="69"/>
        <v>0</v>
      </c>
      <c r="O191" s="89">
        <f t="shared" si="69"/>
        <v>0</v>
      </c>
      <c r="P191" s="89">
        <f t="shared" si="69"/>
        <v>0</v>
      </c>
      <c r="Q191" s="89">
        <f t="shared" si="69"/>
        <v>0</v>
      </c>
      <c r="R191" s="89">
        <f t="shared" si="69"/>
        <v>30</v>
      </c>
      <c r="S191" s="89">
        <f t="shared" si="69"/>
        <v>0</v>
      </c>
      <c r="T191" s="89">
        <f t="shared" si="69"/>
        <v>0</v>
      </c>
      <c r="U191" s="89">
        <f t="shared" si="69"/>
        <v>0</v>
      </c>
      <c r="V191" s="89">
        <f t="shared" si="69"/>
        <v>0</v>
      </c>
      <c r="W191" s="89">
        <f t="shared" si="69"/>
        <v>0</v>
      </c>
      <c r="X191" s="89">
        <f t="shared" si="69"/>
        <v>30</v>
      </c>
    </row>
    <row r="192" spans="1:24">
      <c r="B192" s="443"/>
      <c r="C192" s="355" t="s">
        <v>171</v>
      </c>
      <c r="D192" s="89">
        <f t="shared" ref="D192:S194" si="70">SUMIF($C$5:$C$184,$C192,D$5:D$184)</f>
        <v>250</v>
      </c>
      <c r="E192" s="89">
        <f t="shared" si="70"/>
        <v>500</v>
      </c>
      <c r="F192" s="89">
        <f t="shared" si="70"/>
        <v>100</v>
      </c>
      <c r="G192" s="89">
        <f t="shared" si="70"/>
        <v>85</v>
      </c>
      <c r="H192" s="89">
        <f t="shared" si="70"/>
        <v>100</v>
      </c>
      <c r="I192" s="89">
        <f t="shared" si="70"/>
        <v>213</v>
      </c>
      <c r="J192" s="89">
        <f t="shared" si="70"/>
        <v>144</v>
      </c>
      <c r="K192" s="89">
        <f t="shared" si="70"/>
        <v>0</v>
      </c>
      <c r="L192" s="89">
        <f t="shared" si="70"/>
        <v>0</v>
      </c>
      <c r="M192" s="89">
        <f t="shared" si="70"/>
        <v>0</v>
      </c>
      <c r="N192" s="89">
        <f t="shared" si="70"/>
        <v>0</v>
      </c>
      <c r="O192" s="89">
        <f t="shared" si="70"/>
        <v>0</v>
      </c>
      <c r="P192" s="89">
        <f t="shared" si="70"/>
        <v>1392</v>
      </c>
      <c r="Q192" s="89">
        <f t="shared" si="70"/>
        <v>100</v>
      </c>
      <c r="R192" s="89">
        <f t="shared" si="70"/>
        <v>310</v>
      </c>
      <c r="S192" s="89">
        <f t="shared" si="70"/>
        <v>0</v>
      </c>
      <c r="T192" s="89">
        <f t="shared" si="69"/>
        <v>132</v>
      </c>
      <c r="U192" s="89">
        <f t="shared" si="69"/>
        <v>110</v>
      </c>
      <c r="V192" s="89">
        <f t="shared" si="69"/>
        <v>100</v>
      </c>
      <c r="W192" s="89">
        <f t="shared" si="69"/>
        <v>80</v>
      </c>
      <c r="X192" s="89">
        <f t="shared" si="69"/>
        <v>832</v>
      </c>
    </row>
    <row r="193" spans="1:24">
      <c r="B193" s="443"/>
      <c r="C193" s="355" t="s">
        <v>175</v>
      </c>
      <c r="D193" s="89">
        <f t="shared" si="70"/>
        <v>0</v>
      </c>
      <c r="E193" s="89">
        <f t="shared" si="69"/>
        <v>0</v>
      </c>
      <c r="F193" s="89">
        <f t="shared" si="69"/>
        <v>0</v>
      </c>
      <c r="G193" s="89">
        <f t="shared" si="69"/>
        <v>0</v>
      </c>
      <c r="H193" s="89">
        <f t="shared" si="69"/>
        <v>0</v>
      </c>
      <c r="I193" s="89">
        <f t="shared" si="69"/>
        <v>0</v>
      </c>
      <c r="J193" s="89">
        <f t="shared" si="69"/>
        <v>0</v>
      </c>
      <c r="K193" s="89">
        <f t="shared" si="69"/>
        <v>0</v>
      </c>
      <c r="L193" s="89">
        <f t="shared" si="69"/>
        <v>0</v>
      </c>
      <c r="M193" s="89">
        <f t="shared" si="69"/>
        <v>0</v>
      </c>
      <c r="N193" s="89">
        <f t="shared" si="69"/>
        <v>0</v>
      </c>
      <c r="O193" s="89">
        <f t="shared" si="69"/>
        <v>0</v>
      </c>
      <c r="P193" s="89">
        <f t="shared" si="69"/>
        <v>0</v>
      </c>
      <c r="Q193" s="89">
        <f t="shared" si="69"/>
        <v>0</v>
      </c>
      <c r="R193" s="89">
        <f t="shared" si="69"/>
        <v>0</v>
      </c>
      <c r="S193" s="89">
        <f t="shared" si="69"/>
        <v>0</v>
      </c>
      <c r="T193" s="89">
        <f t="shared" si="69"/>
        <v>0</v>
      </c>
      <c r="U193" s="89">
        <f t="shared" si="69"/>
        <v>0</v>
      </c>
      <c r="V193" s="89">
        <f t="shared" si="69"/>
        <v>0</v>
      </c>
      <c r="W193" s="89">
        <f t="shared" si="69"/>
        <v>0</v>
      </c>
      <c r="X193" s="89">
        <f t="shared" si="69"/>
        <v>0</v>
      </c>
    </row>
    <row r="194" spans="1:24">
      <c r="B194" s="443"/>
      <c r="C194" s="355" t="s">
        <v>170</v>
      </c>
      <c r="D194" s="89">
        <f t="shared" si="70"/>
        <v>0</v>
      </c>
      <c r="E194" s="89">
        <f t="shared" si="69"/>
        <v>0</v>
      </c>
      <c r="F194" s="89">
        <f t="shared" si="69"/>
        <v>0</v>
      </c>
      <c r="G194" s="89">
        <f t="shared" si="69"/>
        <v>100</v>
      </c>
      <c r="H194" s="89">
        <f t="shared" si="69"/>
        <v>0</v>
      </c>
      <c r="I194" s="89">
        <f t="shared" si="69"/>
        <v>0</v>
      </c>
      <c r="J194" s="89">
        <f t="shared" si="69"/>
        <v>0</v>
      </c>
      <c r="K194" s="89">
        <f t="shared" si="69"/>
        <v>0</v>
      </c>
      <c r="L194" s="89">
        <f t="shared" si="69"/>
        <v>0</v>
      </c>
      <c r="M194" s="89">
        <f t="shared" si="69"/>
        <v>0</v>
      </c>
      <c r="N194" s="89">
        <f t="shared" si="69"/>
        <v>50</v>
      </c>
      <c r="O194" s="89">
        <f t="shared" si="69"/>
        <v>0</v>
      </c>
      <c r="P194" s="89">
        <f t="shared" si="69"/>
        <v>150</v>
      </c>
      <c r="Q194" s="89">
        <f t="shared" si="69"/>
        <v>0</v>
      </c>
      <c r="R194" s="89">
        <f t="shared" si="69"/>
        <v>0</v>
      </c>
      <c r="S194" s="89">
        <f t="shared" si="69"/>
        <v>0</v>
      </c>
      <c r="T194" s="89">
        <f t="shared" si="69"/>
        <v>0</v>
      </c>
      <c r="U194" s="89">
        <f t="shared" si="69"/>
        <v>100</v>
      </c>
      <c r="V194" s="89">
        <f t="shared" si="69"/>
        <v>0</v>
      </c>
      <c r="W194" s="89">
        <f t="shared" si="69"/>
        <v>0</v>
      </c>
      <c r="X194" s="89">
        <f t="shared" si="69"/>
        <v>100</v>
      </c>
    </row>
    <row r="195" spans="1:24">
      <c r="B195" s="442" t="s">
        <v>252</v>
      </c>
      <c r="C195" s="442"/>
      <c r="D195" s="89">
        <f t="shared" si="68"/>
        <v>0</v>
      </c>
      <c r="E195" s="89">
        <f t="shared" si="67"/>
        <v>0</v>
      </c>
      <c r="F195" s="89">
        <f t="shared" si="67"/>
        <v>0</v>
      </c>
      <c r="G195" s="89">
        <f t="shared" si="67"/>
        <v>0</v>
      </c>
      <c r="H195" s="89">
        <f t="shared" si="67"/>
        <v>0</v>
      </c>
      <c r="I195" s="89">
        <f t="shared" si="67"/>
        <v>0</v>
      </c>
      <c r="J195" s="89">
        <f t="shared" si="67"/>
        <v>0</v>
      </c>
      <c r="K195" s="89">
        <f t="shared" si="67"/>
        <v>0</v>
      </c>
      <c r="L195" s="89">
        <f t="shared" si="67"/>
        <v>0</v>
      </c>
      <c r="M195" s="89">
        <f t="shared" si="67"/>
        <v>0</v>
      </c>
      <c r="N195" s="89">
        <f t="shared" si="67"/>
        <v>0</v>
      </c>
      <c r="O195" s="89">
        <f t="shared" si="67"/>
        <v>0</v>
      </c>
      <c r="P195" s="89">
        <f t="shared" si="67"/>
        <v>0</v>
      </c>
      <c r="Q195" s="89">
        <f t="shared" si="67"/>
        <v>0</v>
      </c>
      <c r="R195" s="89">
        <f t="shared" si="67"/>
        <v>0</v>
      </c>
      <c r="S195" s="89">
        <f t="shared" si="67"/>
        <v>0</v>
      </c>
      <c r="T195" s="89">
        <f t="shared" si="67"/>
        <v>0</v>
      </c>
      <c r="U195" s="89">
        <f t="shared" si="67"/>
        <v>0</v>
      </c>
      <c r="V195" s="89">
        <f t="shared" si="67"/>
        <v>0</v>
      </c>
      <c r="W195" s="89">
        <f t="shared" si="67"/>
        <v>0</v>
      </c>
      <c r="X195" s="89">
        <f>SUMIF($B$5:$B$184,$B195,X$5:X$184)</f>
        <v>0</v>
      </c>
    </row>
    <row r="196" spans="1:24">
      <c r="B196" s="442" t="s">
        <v>174</v>
      </c>
      <c r="C196" s="442"/>
      <c r="D196" s="89">
        <f t="shared" si="68"/>
        <v>0</v>
      </c>
      <c r="E196" s="89">
        <f t="shared" si="67"/>
        <v>0</v>
      </c>
      <c r="F196" s="89">
        <f t="shared" si="67"/>
        <v>0</v>
      </c>
      <c r="G196" s="89">
        <f t="shared" si="67"/>
        <v>0</v>
      </c>
      <c r="H196" s="89">
        <f t="shared" si="67"/>
        <v>0</v>
      </c>
      <c r="I196" s="89">
        <f t="shared" si="67"/>
        <v>0</v>
      </c>
      <c r="J196" s="89">
        <f t="shared" si="67"/>
        <v>0</v>
      </c>
      <c r="K196" s="89">
        <f t="shared" si="67"/>
        <v>0</v>
      </c>
      <c r="L196" s="89">
        <f t="shared" si="67"/>
        <v>0</v>
      </c>
      <c r="M196" s="89">
        <f t="shared" si="67"/>
        <v>0</v>
      </c>
      <c r="N196" s="89">
        <f t="shared" si="67"/>
        <v>0</v>
      </c>
      <c r="O196" s="89">
        <f t="shared" si="67"/>
        <v>0</v>
      </c>
      <c r="P196" s="89">
        <f t="shared" si="67"/>
        <v>0</v>
      </c>
      <c r="Q196" s="89">
        <f t="shared" si="67"/>
        <v>0</v>
      </c>
      <c r="R196" s="89">
        <f t="shared" si="67"/>
        <v>0</v>
      </c>
      <c r="S196" s="89">
        <f t="shared" si="67"/>
        <v>0</v>
      </c>
      <c r="T196" s="89">
        <f t="shared" si="67"/>
        <v>0</v>
      </c>
      <c r="U196" s="89">
        <f t="shared" si="67"/>
        <v>0</v>
      </c>
      <c r="V196" s="89">
        <f t="shared" si="67"/>
        <v>0</v>
      </c>
      <c r="W196" s="89">
        <f t="shared" si="67"/>
        <v>3471</v>
      </c>
      <c r="X196" s="89">
        <f t="shared" si="67"/>
        <v>3471</v>
      </c>
    </row>
    <row r="197" spans="1:24">
      <c r="W197" s="7"/>
    </row>
    <row r="198" spans="1:24">
      <c r="W198" s="7"/>
    </row>
    <row r="200" spans="1:24">
      <c r="A200" s="350"/>
      <c r="B200" s="354"/>
      <c r="C200" s="354"/>
      <c r="D200" s="40" t="s">
        <v>177</v>
      </c>
      <c r="E200" s="40" t="s">
        <v>166</v>
      </c>
      <c r="F200" s="40" t="s">
        <v>167</v>
      </c>
      <c r="G200" s="40" t="s">
        <v>168</v>
      </c>
      <c r="H200" s="40" t="s">
        <v>155</v>
      </c>
      <c r="I200" s="40" t="s">
        <v>156</v>
      </c>
      <c r="J200" s="40" t="s">
        <v>157</v>
      </c>
      <c r="K200" s="40" t="s">
        <v>158</v>
      </c>
      <c r="L200" s="40" t="s">
        <v>159</v>
      </c>
      <c r="M200" s="40" t="s">
        <v>160</v>
      </c>
      <c r="N200" s="40" t="s">
        <v>161</v>
      </c>
      <c r="O200" s="40" t="s">
        <v>178</v>
      </c>
      <c r="P200" s="40" t="s">
        <v>164</v>
      </c>
      <c r="Q200" s="40" t="s">
        <v>165</v>
      </c>
      <c r="R200" s="40" t="s">
        <v>166</v>
      </c>
      <c r="S200" s="40" t="s">
        <v>167</v>
      </c>
      <c r="T200" s="40" t="s">
        <v>168</v>
      </c>
      <c r="U200" s="40" t="s">
        <v>155</v>
      </c>
      <c r="V200" s="40" t="s">
        <v>156</v>
      </c>
      <c r="W200" s="41" t="s">
        <v>169</v>
      </c>
      <c r="X200" s="40" t="s">
        <v>164</v>
      </c>
    </row>
    <row r="201" spans="1:24">
      <c r="B201" s="442" t="s">
        <v>173</v>
      </c>
      <c r="C201" s="442"/>
      <c r="D201" s="89">
        <f>'4.発行実績 （都道府県)'!D380+'4.発行実績 (指定都市)'!D188</f>
        <v>1650</v>
      </c>
      <c r="E201" s="89">
        <f>'4.発行実績 （都道府県)'!E380+'4.発行実績 (指定都市)'!E188</f>
        <v>1700</v>
      </c>
      <c r="F201" s="89">
        <f>'4.発行実績 （都道府県)'!F380+'4.発行実績 (指定都市)'!F188</f>
        <v>1380</v>
      </c>
      <c r="G201" s="89">
        <f>'4.発行実績 （都道府県)'!G380+'4.発行実績 (指定都市)'!G188</f>
        <v>1165</v>
      </c>
      <c r="H201" s="89">
        <f>'4.発行実績 （都道府県)'!H380+'4.発行実績 (指定都市)'!H188</f>
        <v>1100</v>
      </c>
      <c r="I201" s="89">
        <f>'4.発行実績 （都道府県)'!I380+'4.発行実績 (指定都市)'!I188</f>
        <v>1315</v>
      </c>
      <c r="J201" s="89">
        <f>'4.発行実績 （都道府県)'!J380+'4.発行実績 (指定都市)'!J188</f>
        <v>1930</v>
      </c>
      <c r="K201" s="89">
        <f>'4.発行実績 （都道府県)'!K380+'4.発行実績 (指定都市)'!K188</f>
        <v>800</v>
      </c>
      <c r="L201" s="89">
        <f>'4.発行実績 （都道府県)'!L380+'4.発行実績 (指定都市)'!L188</f>
        <v>990</v>
      </c>
      <c r="M201" s="89">
        <f>'4.発行実績 （都道府県)'!M380+'4.発行実績 (指定都市)'!M188</f>
        <v>660</v>
      </c>
      <c r="N201" s="89">
        <f>'4.発行実績 （都道府県)'!N380+'4.発行実績 (指定都市)'!N188</f>
        <v>710</v>
      </c>
      <c r="O201" s="89">
        <f>'4.発行実績 （都道府県)'!O380+'4.発行実績 (指定都市)'!O188</f>
        <v>850</v>
      </c>
      <c r="P201" s="89">
        <f>'4.発行実績 （都道府県)'!P380+'4.発行実績 (指定都市)'!P188</f>
        <v>14250</v>
      </c>
      <c r="Q201" s="89">
        <f>'4.発行実績 （都道府県)'!Q380+'4.発行実績 (指定都市)'!Q188</f>
        <v>1143</v>
      </c>
      <c r="R201" s="89">
        <f>'4.発行実績 （都道府県)'!R380+'4.発行実績 (指定都市)'!R188</f>
        <v>1800</v>
      </c>
      <c r="S201" s="89">
        <f>'4.発行実績 （都道府県)'!S380+'4.発行実績 (指定都市)'!S188</f>
        <v>1630</v>
      </c>
      <c r="T201" s="89">
        <f>'4.発行実績 （都道府県)'!T380+'4.発行実績 (指定都市)'!T188</f>
        <v>1550</v>
      </c>
      <c r="U201" s="89">
        <f>'4.発行実績 （都道府県)'!U380+'4.発行実績 (指定都市)'!U188</f>
        <v>1497</v>
      </c>
      <c r="V201" s="89">
        <f>'4.発行実績 （都道府県)'!V380+'4.発行実績 (指定都市)'!V188</f>
        <v>1313</v>
      </c>
      <c r="W201" s="89">
        <f>'4.発行実績 （都道府県)'!W380+'4.発行実績 (指定都市)'!W188</f>
        <v>4050</v>
      </c>
      <c r="X201" s="89">
        <f>'4.発行実績 （都道府県)'!X380+'4.発行実績 (指定都市)'!X188</f>
        <v>12983</v>
      </c>
    </row>
    <row r="202" spans="1:24">
      <c r="B202" s="442" t="s">
        <v>172</v>
      </c>
      <c r="C202" s="442"/>
      <c r="D202" s="89">
        <f>'4.発行実績 （都道府県)'!D381+'4.発行実績 (指定都市)'!D189</f>
        <v>1470</v>
      </c>
      <c r="E202" s="89">
        <f>'4.発行実績 （都道府県)'!E381+'4.発行実績 (指定都市)'!E189</f>
        <v>1750</v>
      </c>
      <c r="F202" s="89">
        <f>'4.発行実績 （都道府県)'!F381+'4.発行実績 (指定都市)'!F189</f>
        <v>1720</v>
      </c>
      <c r="G202" s="89">
        <f>'4.発行実績 （都道府県)'!G381+'4.発行実績 (指定都市)'!G189</f>
        <v>1770</v>
      </c>
      <c r="H202" s="89">
        <f>'4.発行実績 （都道府県)'!H381+'4.発行実績 (指定都市)'!H189</f>
        <v>1759</v>
      </c>
      <c r="I202" s="89">
        <f>'4.発行実績 （都道府県)'!I381+'4.発行実績 (指定都市)'!I189</f>
        <v>1781</v>
      </c>
      <c r="J202" s="89">
        <f>'4.発行実績 （都道府県)'!J381+'4.発行実績 (指定都市)'!J189</f>
        <v>2801.5</v>
      </c>
      <c r="K202" s="89">
        <f>'4.発行実績 （都道府県)'!K381+'4.発行実績 (指定都市)'!K189</f>
        <v>2150</v>
      </c>
      <c r="L202" s="89">
        <f>'4.発行実績 （都道府県)'!L381+'4.発行実績 (指定都市)'!L189</f>
        <v>2334</v>
      </c>
      <c r="M202" s="89">
        <f>'4.発行実績 （都道府県)'!M381+'4.発行実績 (指定都市)'!M189</f>
        <v>840</v>
      </c>
      <c r="N202" s="89">
        <f>'4.発行実績 （都道府県)'!N381+'4.発行実績 (指定都市)'!N189</f>
        <v>924</v>
      </c>
      <c r="O202" s="89">
        <f>'4.発行実績 （都道府県)'!O381+'4.発行実績 (指定都市)'!O189</f>
        <v>2390</v>
      </c>
      <c r="P202" s="89">
        <f>'4.発行実績 （都道府県)'!P381+'4.発行実績 (指定都市)'!P189</f>
        <v>21689.5</v>
      </c>
      <c r="Q202" s="89">
        <f>'4.発行実績 （都道府県)'!Q381+'4.発行実績 (指定都市)'!Q189</f>
        <v>2220</v>
      </c>
      <c r="R202" s="89">
        <f>'4.発行実績 （都道府県)'!R381+'4.発行実績 (指定都市)'!R189</f>
        <v>2220</v>
      </c>
      <c r="S202" s="89">
        <f>'4.発行実績 （都道府県)'!S381+'4.発行実績 (指定都市)'!S189</f>
        <v>2200</v>
      </c>
      <c r="T202" s="89">
        <f>'4.発行実績 （都道府県)'!T381+'4.発行実績 (指定都市)'!T189</f>
        <v>1870</v>
      </c>
      <c r="U202" s="89">
        <f>'4.発行実績 （都道府県)'!U381+'4.発行実績 (指定都市)'!U189</f>
        <v>1980</v>
      </c>
      <c r="V202" s="89">
        <f>'4.発行実績 （都道府県)'!V381+'4.発行実績 (指定都市)'!V189</f>
        <v>1730</v>
      </c>
      <c r="W202" s="89">
        <f>'4.発行実績 （都道府県)'!W381+'4.発行実績 (指定都市)'!W189</f>
        <v>9750</v>
      </c>
      <c r="X202" s="89">
        <f>'4.発行実績 （都道府県)'!X381+'4.発行実績 (指定都市)'!X189</f>
        <v>21970</v>
      </c>
    </row>
    <row r="203" spans="1:24">
      <c r="B203" s="442" t="s">
        <v>198</v>
      </c>
      <c r="C203" s="442"/>
      <c r="D203" s="89">
        <f>'4.発行実績 （都道府県)'!D382+'4.発行実績 (指定都市)'!D190</f>
        <v>500</v>
      </c>
      <c r="E203" s="89">
        <f>'4.発行実績 （都道府県)'!E382+'4.発行実績 (指定都市)'!E190</f>
        <v>650</v>
      </c>
      <c r="F203" s="89">
        <f>'4.発行実績 （都道府県)'!F382+'4.発行実績 (指定都市)'!F190</f>
        <v>850</v>
      </c>
      <c r="G203" s="89">
        <f>'4.発行実績 （都道府県)'!G382+'4.発行実績 (指定都市)'!G190</f>
        <v>691</v>
      </c>
      <c r="H203" s="89">
        <f>'4.発行実績 （都道府県)'!H382+'4.発行実績 (指定都市)'!H190</f>
        <v>430</v>
      </c>
      <c r="I203" s="89">
        <f>'4.発行実績 （都道府県)'!I382+'4.発行実績 (指定都市)'!I190</f>
        <v>613</v>
      </c>
      <c r="J203" s="89">
        <f>'4.発行実績 （都道府県)'!J382+'4.発行実績 (指定都市)'!J190</f>
        <v>764</v>
      </c>
      <c r="K203" s="89">
        <f>'4.発行実績 （都道府県)'!K382+'4.発行実績 (指定都市)'!K190</f>
        <v>450</v>
      </c>
      <c r="L203" s="89">
        <f>'4.発行実績 （都道府県)'!L382+'4.発行実績 (指定都市)'!L190</f>
        <v>50</v>
      </c>
      <c r="M203" s="89">
        <f>'4.発行実績 （都道府県)'!M382+'4.発行実績 (指定都市)'!M190</f>
        <v>0</v>
      </c>
      <c r="N203" s="89">
        <f>'4.発行実績 （都道府県)'!N382+'4.発行実績 (指定都市)'!N190</f>
        <v>50</v>
      </c>
      <c r="O203" s="89">
        <f>'4.発行実績 （都道府県)'!O382+'4.発行実績 (指定都市)'!O190</f>
        <v>0</v>
      </c>
      <c r="P203" s="89">
        <f>'4.発行実績 （都道府県)'!P382+'4.発行実績 (指定都市)'!P190</f>
        <v>5048</v>
      </c>
      <c r="Q203" s="89">
        <f>'4.発行実績 （都道府県)'!Q382+'4.発行実績 (指定都市)'!Q190</f>
        <v>300</v>
      </c>
      <c r="R203" s="89">
        <f>'4.発行実績 （都道府県)'!R382+'4.発行実績 (指定都市)'!R190</f>
        <v>632</v>
      </c>
      <c r="S203" s="89">
        <f>'4.発行実績 （都道府県)'!S382+'4.発行実績 (指定都市)'!S190</f>
        <v>472</v>
      </c>
      <c r="T203" s="89">
        <f>'4.発行実績 （都道府県)'!T382+'4.発行実績 (指定都市)'!T190</f>
        <v>532</v>
      </c>
      <c r="U203" s="89">
        <f>'4.発行実績 （都道府県)'!U382+'4.発行実績 (指定都市)'!U190</f>
        <v>410</v>
      </c>
      <c r="V203" s="89">
        <f>'4.発行実績 （都道府県)'!V382+'4.発行実績 (指定都市)'!V190</f>
        <v>350</v>
      </c>
      <c r="W203" s="89">
        <f>'4.発行実績 （都道府県)'!W382+'4.発行実績 (指定都市)'!W190</f>
        <v>580</v>
      </c>
      <c r="X203" s="89">
        <f>'4.発行実績 （都道府県)'!X382+'4.発行実績 (指定都市)'!X190</f>
        <v>3276</v>
      </c>
    </row>
    <row r="204" spans="1:24">
      <c r="B204" s="443"/>
      <c r="C204" s="355" t="s">
        <v>176</v>
      </c>
      <c r="D204" s="89">
        <f>'4.発行実績 （都道府県)'!D383+'4.発行実績 (指定都市)'!D191</f>
        <v>0</v>
      </c>
      <c r="E204" s="89">
        <f>'4.発行実績 （都道府県)'!E383+'4.発行実績 (指定都市)'!E191</f>
        <v>0</v>
      </c>
      <c r="F204" s="89">
        <f>'4.発行実績 （都道府県)'!F383+'4.発行実績 (指定都市)'!F191</f>
        <v>0</v>
      </c>
      <c r="G204" s="89">
        <f>'4.発行実績 （都道府県)'!G383+'4.発行実績 (指定都市)'!G191</f>
        <v>0</v>
      </c>
      <c r="H204" s="89">
        <f>'4.発行実績 （都道府県)'!H383+'4.発行実績 (指定都市)'!H191</f>
        <v>0</v>
      </c>
      <c r="I204" s="89">
        <f>'4.発行実績 （都道府県)'!I383+'4.発行実績 (指定都市)'!I191</f>
        <v>70</v>
      </c>
      <c r="J204" s="89">
        <f>'4.発行実績 （都道府県)'!J383+'4.発行実績 (指定都市)'!J191</f>
        <v>0</v>
      </c>
      <c r="K204" s="89">
        <f>'4.発行実績 （都道府県)'!K383+'4.発行実績 (指定都市)'!K191</f>
        <v>0</v>
      </c>
      <c r="L204" s="89">
        <f>'4.発行実績 （都道府県)'!L383+'4.発行実績 (指定都市)'!L191</f>
        <v>50</v>
      </c>
      <c r="M204" s="89">
        <f>'4.発行実績 （都道府県)'!M383+'4.発行実績 (指定都市)'!M191</f>
        <v>0</v>
      </c>
      <c r="N204" s="89">
        <f>'4.発行実績 （都道府県)'!N383+'4.発行実績 (指定都市)'!N191</f>
        <v>0</v>
      </c>
      <c r="O204" s="89">
        <f>'4.発行実績 （都道府県)'!O383+'4.発行実績 (指定都市)'!O191</f>
        <v>0</v>
      </c>
      <c r="P204" s="89">
        <f>'4.発行実績 （都道府県)'!P383+'4.発行実績 (指定都市)'!P191</f>
        <v>120</v>
      </c>
      <c r="Q204" s="89">
        <f>'4.発行実績 （都道府県)'!Q383+'4.発行実績 (指定都市)'!Q191</f>
        <v>0</v>
      </c>
      <c r="R204" s="89">
        <f>'4.発行実績 （都道府県)'!R383+'4.発行実績 (指定都市)'!R191</f>
        <v>30</v>
      </c>
      <c r="S204" s="89">
        <f>'4.発行実績 （都道府県)'!S383+'4.発行実績 (指定都市)'!S191</f>
        <v>0</v>
      </c>
      <c r="T204" s="89">
        <f>'4.発行実績 （都道府県)'!T383+'4.発行実績 (指定都市)'!T191</f>
        <v>0</v>
      </c>
      <c r="U204" s="89">
        <f>'4.発行実績 （都道府県)'!U383+'4.発行実績 (指定都市)'!U191</f>
        <v>0</v>
      </c>
      <c r="V204" s="89">
        <f>'4.発行実績 （都道府県)'!V383+'4.発行実績 (指定都市)'!V191</f>
        <v>70</v>
      </c>
      <c r="W204" s="89">
        <f>'4.発行実績 （都道府県)'!W383+'4.発行実績 (指定都市)'!W191</f>
        <v>50</v>
      </c>
      <c r="X204" s="89">
        <f>'4.発行実績 （都道府県)'!X383+'4.発行実績 (指定都市)'!X191</f>
        <v>150</v>
      </c>
    </row>
    <row r="205" spans="1:24">
      <c r="B205" s="443"/>
      <c r="C205" s="355" t="s">
        <v>171</v>
      </c>
      <c r="D205" s="89">
        <f>'4.発行実績 （都道府県)'!D384+'4.発行実績 (指定都市)'!D192</f>
        <v>500</v>
      </c>
      <c r="E205" s="89">
        <f>'4.発行実績 （都道府県)'!E384+'4.発行実績 (指定都市)'!E192</f>
        <v>650</v>
      </c>
      <c r="F205" s="89">
        <f>'4.発行実績 （都道府県)'!F384+'4.発行実績 (指定都市)'!F192</f>
        <v>850</v>
      </c>
      <c r="G205" s="89">
        <f>'4.発行実績 （都道府県)'!G384+'4.発行実績 (指定都市)'!G192</f>
        <v>591</v>
      </c>
      <c r="H205" s="89">
        <f>'4.発行実績 （都道府県)'!H384+'4.発行実績 (指定都市)'!H192</f>
        <v>430</v>
      </c>
      <c r="I205" s="89">
        <f>'4.発行実績 （都道府県)'!I384+'4.発行実績 (指定都市)'!I192</f>
        <v>543</v>
      </c>
      <c r="J205" s="89">
        <f>'4.発行実績 （都道府県)'!J384+'4.発行実績 (指定都市)'!J192</f>
        <v>614</v>
      </c>
      <c r="K205" s="89">
        <f>'4.発行実績 （都道府県)'!K384+'4.発行実績 (指定都市)'!K192</f>
        <v>450</v>
      </c>
      <c r="L205" s="89">
        <f>'4.発行実績 （都道府県)'!L384+'4.発行実績 (指定都市)'!L192</f>
        <v>0</v>
      </c>
      <c r="M205" s="89">
        <f>'4.発行実績 （都道府県)'!M384+'4.発行実績 (指定都市)'!M192</f>
        <v>0</v>
      </c>
      <c r="N205" s="89">
        <f>'4.発行実績 （都道府県)'!N384+'4.発行実績 (指定都市)'!N192</f>
        <v>0</v>
      </c>
      <c r="O205" s="89">
        <f>'4.発行実績 （都道府県)'!O384+'4.発行実績 (指定都市)'!O192</f>
        <v>0</v>
      </c>
      <c r="P205" s="89">
        <f>'4.発行実績 （都道府県)'!P384+'4.発行実績 (指定都市)'!P192</f>
        <v>4628</v>
      </c>
      <c r="Q205" s="89">
        <f>'4.発行実績 （都道府県)'!Q384+'4.発行実績 (指定都市)'!Q192</f>
        <v>300</v>
      </c>
      <c r="R205" s="89">
        <f>'4.発行実績 （都道府県)'!R384+'4.発行実績 (指定都市)'!R192</f>
        <v>602</v>
      </c>
      <c r="S205" s="89">
        <f>'4.発行実績 （都道府県)'!S384+'4.発行実績 (指定都市)'!S192</f>
        <v>472</v>
      </c>
      <c r="T205" s="89">
        <f>'4.発行実績 （都道府県)'!T384+'4.発行実績 (指定都市)'!T192</f>
        <v>382</v>
      </c>
      <c r="U205" s="89">
        <f>'4.発行実績 （都道府県)'!U384+'4.発行実績 (指定都市)'!U192</f>
        <v>310</v>
      </c>
      <c r="V205" s="89">
        <f>'4.発行実績 （都道府県)'!V384+'4.発行実績 (指定都市)'!V192</f>
        <v>280</v>
      </c>
      <c r="W205" s="89">
        <f>'4.発行実績 （都道府県)'!W384+'4.発行実績 (指定都市)'!W192</f>
        <v>530</v>
      </c>
      <c r="X205" s="89">
        <f>'4.発行実績 （都道府県)'!X384+'4.発行実績 (指定都市)'!X192</f>
        <v>2876</v>
      </c>
    </row>
    <row r="206" spans="1:24">
      <c r="B206" s="443"/>
      <c r="C206" s="355" t="s">
        <v>175</v>
      </c>
      <c r="D206" s="89">
        <f>'4.発行実績 （都道府県)'!D385+'4.発行実績 (指定都市)'!D193</f>
        <v>0</v>
      </c>
      <c r="E206" s="89">
        <f>'4.発行実績 （都道府県)'!E385+'4.発行実績 (指定都市)'!E193</f>
        <v>0</v>
      </c>
      <c r="F206" s="89">
        <f>'4.発行実績 （都道府県)'!F385+'4.発行実績 (指定都市)'!F193</f>
        <v>0</v>
      </c>
      <c r="G206" s="89">
        <f>'4.発行実績 （都道府県)'!G385+'4.発行実績 (指定都市)'!G193</f>
        <v>0</v>
      </c>
      <c r="H206" s="89">
        <f>'4.発行実績 （都道府県)'!H385+'4.発行実績 (指定都市)'!H193</f>
        <v>0</v>
      </c>
      <c r="I206" s="89">
        <f>'4.発行実績 （都道府県)'!I385+'4.発行実績 (指定都市)'!I193</f>
        <v>0</v>
      </c>
      <c r="J206" s="89">
        <f>'4.発行実績 （都道府県)'!J385+'4.発行実績 (指定都市)'!J193</f>
        <v>0</v>
      </c>
      <c r="K206" s="89">
        <f>'4.発行実績 （都道府県)'!K385+'4.発行実績 (指定都市)'!K193</f>
        <v>0</v>
      </c>
      <c r="L206" s="89">
        <f>'4.発行実績 （都道府県)'!L385+'4.発行実績 (指定都市)'!L193</f>
        <v>0</v>
      </c>
      <c r="M206" s="89">
        <f>'4.発行実績 （都道府県)'!M385+'4.発行実績 (指定都市)'!M193</f>
        <v>0</v>
      </c>
      <c r="N206" s="89">
        <f>'4.発行実績 （都道府県)'!N385+'4.発行実績 (指定都市)'!N193</f>
        <v>0</v>
      </c>
      <c r="O206" s="89">
        <f>'4.発行実績 （都道府県)'!O385+'4.発行実績 (指定都市)'!O193</f>
        <v>0</v>
      </c>
      <c r="P206" s="89">
        <f>'4.発行実績 （都道府県)'!P385+'4.発行実績 (指定都市)'!P193</f>
        <v>0</v>
      </c>
      <c r="Q206" s="89">
        <f>'4.発行実績 （都道府県)'!Q385+'4.発行実績 (指定都市)'!Q193</f>
        <v>0</v>
      </c>
      <c r="R206" s="89">
        <f>'4.発行実績 （都道府県)'!R385+'4.発行実績 (指定都市)'!R193</f>
        <v>0</v>
      </c>
      <c r="S206" s="89">
        <f>'4.発行実績 （都道府県)'!S385+'4.発行実績 (指定都市)'!S193</f>
        <v>0</v>
      </c>
      <c r="T206" s="89">
        <f>'4.発行実績 （都道府県)'!T385+'4.発行実績 (指定都市)'!T193</f>
        <v>0</v>
      </c>
      <c r="U206" s="89">
        <f>'4.発行実績 （都道府県)'!U385+'4.発行実績 (指定都市)'!U193</f>
        <v>0</v>
      </c>
      <c r="V206" s="89">
        <f>'4.発行実績 （都道府県)'!V385+'4.発行実績 (指定都市)'!V193</f>
        <v>0</v>
      </c>
      <c r="W206" s="89">
        <f>'4.発行実績 （都道府県)'!W385+'4.発行実績 (指定都市)'!W193</f>
        <v>0</v>
      </c>
      <c r="X206" s="89">
        <f>'4.発行実績 （都道府県)'!X385+'4.発行実績 (指定都市)'!X193</f>
        <v>0</v>
      </c>
    </row>
    <row r="207" spans="1:24">
      <c r="B207" s="443"/>
      <c r="C207" s="355" t="s">
        <v>170</v>
      </c>
      <c r="D207" s="89">
        <f>'4.発行実績 （都道府県)'!D386+'4.発行実績 (指定都市)'!D194</f>
        <v>0</v>
      </c>
      <c r="E207" s="89">
        <f>'4.発行実績 （都道府県)'!E386+'4.発行実績 (指定都市)'!E194</f>
        <v>0</v>
      </c>
      <c r="F207" s="89">
        <f>'4.発行実績 （都道府県)'!F386+'4.発行実績 (指定都市)'!F194</f>
        <v>0</v>
      </c>
      <c r="G207" s="89">
        <f>'4.発行実績 （都道府県)'!G386+'4.発行実績 (指定都市)'!G194</f>
        <v>100</v>
      </c>
      <c r="H207" s="89">
        <f>'4.発行実績 （都道府県)'!H386+'4.発行実績 (指定都市)'!H194</f>
        <v>0</v>
      </c>
      <c r="I207" s="89">
        <f>'4.発行実績 （都道府県)'!I386+'4.発行実績 (指定都市)'!I194</f>
        <v>0</v>
      </c>
      <c r="J207" s="89">
        <f>'4.発行実績 （都道府県)'!J386+'4.発行実績 (指定都市)'!J194</f>
        <v>150</v>
      </c>
      <c r="K207" s="89">
        <f>'4.発行実績 （都道府県)'!K386+'4.発行実績 (指定都市)'!K194</f>
        <v>0</v>
      </c>
      <c r="L207" s="89">
        <f>'4.発行実績 （都道府県)'!L386+'4.発行実績 (指定都市)'!L194</f>
        <v>0</v>
      </c>
      <c r="M207" s="89">
        <f>'4.発行実績 （都道府県)'!M386+'4.発行実績 (指定都市)'!M194</f>
        <v>0</v>
      </c>
      <c r="N207" s="89">
        <f>'4.発行実績 （都道府県)'!N386+'4.発行実績 (指定都市)'!N194</f>
        <v>50</v>
      </c>
      <c r="O207" s="89">
        <f>'4.発行実績 （都道府県)'!O386+'4.発行実績 (指定都市)'!O194</f>
        <v>0</v>
      </c>
      <c r="P207" s="89">
        <f>'4.発行実績 （都道府県)'!P386+'4.発行実績 (指定都市)'!P194</f>
        <v>300</v>
      </c>
      <c r="Q207" s="89">
        <f>'4.発行実績 （都道府県)'!Q386+'4.発行実績 (指定都市)'!Q194</f>
        <v>0</v>
      </c>
      <c r="R207" s="89">
        <f>'4.発行実績 （都道府県)'!R386+'4.発行実績 (指定都市)'!R194</f>
        <v>0</v>
      </c>
      <c r="S207" s="89">
        <f>'4.発行実績 （都道府県)'!S386+'4.発行実績 (指定都市)'!S194</f>
        <v>0</v>
      </c>
      <c r="T207" s="89">
        <f>'4.発行実績 （都道府県)'!T386+'4.発行実績 (指定都市)'!T194</f>
        <v>150</v>
      </c>
      <c r="U207" s="89">
        <f>'4.発行実績 （都道府県)'!U386+'4.発行実績 (指定都市)'!U194</f>
        <v>100</v>
      </c>
      <c r="V207" s="89">
        <f>'4.発行実績 （都道府県)'!V386+'4.発行実績 (指定都市)'!V194</f>
        <v>0</v>
      </c>
      <c r="W207" s="89">
        <f>'4.発行実績 （都道府県)'!W386+'4.発行実績 (指定都市)'!W194</f>
        <v>0</v>
      </c>
      <c r="X207" s="89">
        <f>'4.発行実績 （都道府県)'!X386+'4.発行実績 (指定都市)'!X194</f>
        <v>250</v>
      </c>
    </row>
    <row r="208" spans="1:24">
      <c r="B208" s="468" t="s">
        <v>252</v>
      </c>
      <c r="C208" s="469"/>
      <c r="D208" s="89">
        <f>'4.発行実績 （都道府県)'!D387+'4.発行実績 (指定都市)'!D195</f>
        <v>0</v>
      </c>
      <c r="E208" s="89">
        <f>'4.発行実績 （都道府県)'!E387+'4.発行実績 (指定都市)'!E195</f>
        <v>0</v>
      </c>
      <c r="F208" s="89">
        <f>'4.発行実績 （都道府県)'!F387+'4.発行実績 (指定都市)'!F195</f>
        <v>781</v>
      </c>
      <c r="G208" s="89">
        <f>'4.発行実績 （都道府県)'!G387+'4.発行実績 (指定都市)'!G195</f>
        <v>0</v>
      </c>
      <c r="H208" s="89">
        <f>'4.発行実績 （都道府県)'!H387+'4.発行実績 (指定都市)'!H195</f>
        <v>0</v>
      </c>
      <c r="I208" s="89">
        <f>'4.発行実績 （都道府県)'!I387+'4.発行実績 (指定都市)'!I195</f>
        <v>105</v>
      </c>
      <c r="J208" s="89">
        <f>'4.発行実績 （都道府県)'!J387+'4.発行実績 (指定都市)'!J195</f>
        <v>0</v>
      </c>
      <c r="K208" s="89">
        <f>'4.発行実績 （都道府県)'!K387+'4.発行実績 (指定都市)'!K195</f>
        <v>0</v>
      </c>
      <c r="L208" s="89">
        <f>'4.発行実績 （都道府県)'!L387+'4.発行実績 (指定都市)'!L195</f>
        <v>0</v>
      </c>
      <c r="M208" s="89">
        <f>'4.発行実績 （都道府県)'!M387+'4.発行実績 (指定都市)'!M195</f>
        <v>0</v>
      </c>
      <c r="N208" s="89">
        <f>'4.発行実績 （都道府県)'!N387+'4.発行実績 (指定都市)'!N195</f>
        <v>0</v>
      </c>
      <c r="O208" s="89">
        <f>'4.発行実績 （都道府県)'!O387+'4.発行実績 (指定都市)'!O195</f>
        <v>0</v>
      </c>
      <c r="P208" s="89">
        <f>'4.発行実績 （都道府県)'!P387+'4.発行実績 (指定都市)'!P195</f>
        <v>781</v>
      </c>
      <c r="Q208" s="89">
        <f>'4.発行実績 （都道府県)'!Q387+'4.発行実績 (指定都市)'!Q195</f>
        <v>0</v>
      </c>
      <c r="R208" s="89">
        <f>'4.発行実績 （都道府県)'!R387+'4.発行実績 (指定都市)'!R195</f>
        <v>0</v>
      </c>
      <c r="S208" s="89">
        <f>'4.発行実績 （都道府県)'!S387+'4.発行実績 (指定都市)'!S195</f>
        <v>0</v>
      </c>
      <c r="T208" s="89">
        <f>'4.発行実績 （都道府県)'!T387+'4.発行実績 (指定都市)'!T195</f>
        <v>0</v>
      </c>
      <c r="U208" s="89">
        <f>'4.発行実績 （都道府県)'!U387+'4.発行実績 (指定都市)'!U195</f>
        <v>0</v>
      </c>
      <c r="V208" s="89">
        <f>'4.発行実績 （都道府県)'!V387+'4.発行実績 (指定都市)'!V195</f>
        <v>0</v>
      </c>
      <c r="W208" s="89">
        <f>'4.発行実績 （都道府県)'!W387+'4.発行実績 (指定都市)'!W195</f>
        <v>0</v>
      </c>
      <c r="X208" s="89">
        <f>'4.発行実績 （都道府県)'!X387+'4.発行実績 (指定都市)'!X195</f>
        <v>0</v>
      </c>
    </row>
    <row r="209" spans="2:24">
      <c r="B209" s="468" t="s">
        <v>174</v>
      </c>
      <c r="C209" s="469"/>
      <c r="D209" s="89">
        <f>'4.発行実績 （都道府県)'!D388+'4.発行実績 (指定都市)'!D196</f>
        <v>0</v>
      </c>
      <c r="E209" s="89">
        <f>'4.発行実績 （都道府県)'!E388+'4.発行実績 (指定都市)'!E196</f>
        <v>0</v>
      </c>
      <c r="F209" s="89">
        <f>'4.発行実績 （都道府県)'!F388+'4.発行実績 (指定都市)'!F196</f>
        <v>0</v>
      </c>
      <c r="G209" s="89">
        <f>'4.発行実績 （都道府県)'!G388+'4.発行実績 (指定都市)'!G196</f>
        <v>0</v>
      </c>
      <c r="H209" s="89">
        <f>'4.発行実績 （都道府県)'!H388+'4.発行実績 (指定都市)'!H196</f>
        <v>0</v>
      </c>
      <c r="I209" s="89">
        <f>'4.発行実績 （都道府県)'!I388+'4.発行実績 (指定都市)'!I196</f>
        <v>0</v>
      </c>
      <c r="J209" s="89">
        <f>'4.発行実績 （都道府県)'!J388+'4.発行実績 (指定都市)'!J196</f>
        <v>0</v>
      </c>
      <c r="K209" s="89">
        <f>'4.発行実績 （都道府県)'!K388+'4.発行実績 (指定都市)'!K196</f>
        <v>0</v>
      </c>
      <c r="L209" s="89">
        <f>'4.発行実績 （都道府県)'!L388+'4.発行実績 (指定都市)'!L196</f>
        <v>0</v>
      </c>
      <c r="M209" s="89">
        <f>'4.発行実績 （都道府県)'!M388+'4.発行実績 (指定都市)'!M196</f>
        <v>0</v>
      </c>
      <c r="N209" s="89">
        <f>'4.発行実績 （都道府県)'!N388+'4.発行実績 (指定都市)'!N196</f>
        <v>0</v>
      </c>
      <c r="O209" s="89">
        <f>'4.発行実績 （都道府県)'!O388+'4.発行実績 (指定都市)'!O196</f>
        <v>0</v>
      </c>
      <c r="P209" s="89">
        <f>'4.発行実績 （都道府県)'!P388+'4.発行実績 (指定都市)'!P196</f>
        <v>0</v>
      </c>
      <c r="Q209" s="89">
        <f>'4.発行実績 （都道府県)'!Q388+'4.発行実績 (指定都市)'!Q196</f>
        <v>0</v>
      </c>
      <c r="R209" s="89">
        <f>'4.発行実績 （都道府県)'!R388+'4.発行実績 (指定都市)'!R196</f>
        <v>0</v>
      </c>
      <c r="S209" s="89">
        <f>'4.発行実績 （都道府県)'!S388+'4.発行実績 (指定都市)'!S196</f>
        <v>0</v>
      </c>
      <c r="T209" s="89">
        <f>'4.発行実績 （都道府県)'!T388+'4.発行実績 (指定都市)'!T196</f>
        <v>0</v>
      </c>
      <c r="U209" s="89">
        <f>'4.発行実績 （都道府県)'!U388+'4.発行実績 (指定都市)'!U196</f>
        <v>0</v>
      </c>
      <c r="V209" s="89">
        <f>'4.発行実績 （都道府県)'!V388+'4.発行実績 (指定都市)'!V196</f>
        <v>0</v>
      </c>
      <c r="W209" s="89">
        <f>'4.発行実績 （都道府県)'!W388+'4.発行実績 (指定都市)'!W196</f>
        <v>8441</v>
      </c>
      <c r="X209" s="89">
        <f>'4.発行実績 （都道府県)'!X388+'4.発行実績 (指定都市)'!X196</f>
        <v>8441</v>
      </c>
    </row>
    <row r="210" spans="2:24">
      <c r="B210" s="442" t="s">
        <v>249</v>
      </c>
      <c r="C210" s="442"/>
      <c r="D210" s="89">
        <f>SUM(D201:D203)+SUM(D208:D209)</f>
        <v>3620</v>
      </c>
      <c r="E210" s="89">
        <f t="shared" ref="E210:X210" si="71">SUM(E201:E203)+SUM(E208:E209)</f>
        <v>4100</v>
      </c>
      <c r="F210" s="89">
        <f t="shared" si="71"/>
        <v>4731</v>
      </c>
      <c r="G210" s="89">
        <f t="shared" si="71"/>
        <v>3626</v>
      </c>
      <c r="H210" s="89">
        <f t="shared" si="71"/>
        <v>3289</v>
      </c>
      <c r="I210" s="89">
        <f t="shared" si="71"/>
        <v>3814</v>
      </c>
      <c r="J210" s="89">
        <f t="shared" si="71"/>
        <v>5495.5</v>
      </c>
      <c r="K210" s="89">
        <f t="shared" si="71"/>
        <v>3400</v>
      </c>
      <c r="L210" s="89">
        <f t="shared" si="71"/>
        <v>3374</v>
      </c>
      <c r="M210" s="89">
        <f t="shared" si="71"/>
        <v>1500</v>
      </c>
      <c r="N210" s="89">
        <f t="shared" si="71"/>
        <v>1684</v>
      </c>
      <c r="O210" s="89">
        <f t="shared" si="71"/>
        <v>3240</v>
      </c>
      <c r="P210" s="89">
        <f t="shared" si="71"/>
        <v>41768.5</v>
      </c>
      <c r="Q210" s="89">
        <f>SUM(Q201:Q203)+SUM(Q208:Q209)</f>
        <v>3663</v>
      </c>
      <c r="R210" s="89">
        <f t="shared" si="71"/>
        <v>4652</v>
      </c>
      <c r="S210" s="89">
        <f t="shared" si="71"/>
        <v>4302</v>
      </c>
      <c r="T210" s="89">
        <f t="shared" si="71"/>
        <v>3952</v>
      </c>
      <c r="U210" s="89">
        <f t="shared" si="71"/>
        <v>3887</v>
      </c>
      <c r="V210" s="89">
        <f t="shared" si="71"/>
        <v>3393</v>
      </c>
      <c r="W210" s="89">
        <f t="shared" si="71"/>
        <v>22821</v>
      </c>
      <c r="X210" s="89">
        <f t="shared" si="71"/>
        <v>46670</v>
      </c>
    </row>
    <row r="212" spans="2:24">
      <c r="D212" s="105"/>
      <c r="E212" s="105"/>
    </row>
    <row r="213" spans="2:24">
      <c r="D213" s="105"/>
      <c r="E213" s="105"/>
    </row>
    <row r="214" spans="2:24">
      <c r="D214" s="105"/>
      <c r="E214" s="105"/>
    </row>
    <row r="215" spans="2:24">
      <c r="D215" s="105"/>
      <c r="E215" s="105"/>
    </row>
    <row r="216" spans="2:24">
      <c r="D216" s="105"/>
      <c r="E216" s="105"/>
    </row>
    <row r="217" spans="2:24">
      <c r="D217" s="105"/>
      <c r="E217" s="105"/>
    </row>
    <row r="218" spans="2:24">
      <c r="D218" s="105"/>
      <c r="E218" s="105"/>
      <c r="O218" s="105"/>
    </row>
    <row r="219" spans="2:24">
      <c r="D219" s="105"/>
      <c r="E219" s="105"/>
      <c r="O219" s="105"/>
    </row>
    <row r="220" spans="2:24">
      <c r="D220" s="105"/>
      <c r="E220" s="105"/>
      <c r="O220" s="105"/>
    </row>
    <row r="221" spans="2:24">
      <c r="D221" s="105"/>
      <c r="E221" s="105"/>
      <c r="O221" s="105"/>
    </row>
    <row r="222" spans="2:24">
      <c r="D222" s="105"/>
      <c r="E222" s="105"/>
      <c r="O222" s="105"/>
    </row>
    <row r="223" spans="2:24">
      <c r="D223" s="105"/>
      <c r="E223" s="105"/>
      <c r="O223" s="105"/>
    </row>
    <row r="224" spans="2:24">
      <c r="D224" s="105"/>
      <c r="E224" s="105"/>
      <c r="O224" s="105"/>
    </row>
    <row r="225" spans="4:15">
      <c r="D225" s="105"/>
      <c r="E225" s="105"/>
      <c r="O225" s="105"/>
    </row>
    <row r="226" spans="4:15">
      <c r="D226" s="105"/>
      <c r="E226" s="105"/>
      <c r="O226" s="105"/>
    </row>
    <row r="227" spans="4:15">
      <c r="D227" s="105"/>
      <c r="E227" s="105"/>
    </row>
    <row r="228" spans="4:15">
      <c r="D228" s="105"/>
      <c r="E228" s="105"/>
    </row>
    <row r="229" spans="4:15">
      <c r="D229" s="105"/>
      <c r="E229" s="105"/>
    </row>
    <row r="230" spans="4:15">
      <c r="D230" s="105"/>
      <c r="E230" s="105"/>
    </row>
  </sheetData>
  <mergeCells count="159">
    <mergeCell ref="A185:X185"/>
    <mergeCell ref="A176:A184"/>
    <mergeCell ref="A158:A166"/>
    <mergeCell ref="A5:A13"/>
    <mergeCell ref="W2:X2"/>
    <mergeCell ref="A3:A4"/>
    <mergeCell ref="D3:P3"/>
    <mergeCell ref="Q3:X3"/>
    <mergeCell ref="B210:C210"/>
    <mergeCell ref="A149:A157"/>
    <mergeCell ref="A77:A85"/>
    <mergeCell ref="A86:A94"/>
    <mergeCell ref="A95:A103"/>
    <mergeCell ref="A104:A112"/>
    <mergeCell ref="A113:A121"/>
    <mergeCell ref="A140:A148"/>
    <mergeCell ref="A68:A76"/>
    <mergeCell ref="A32:A40"/>
    <mergeCell ref="A41:A49"/>
    <mergeCell ref="A50:A58"/>
    <mergeCell ref="B167:C167"/>
    <mergeCell ref="B168:C168"/>
    <mergeCell ref="B169:C169"/>
    <mergeCell ref="B176:C176"/>
    <mergeCell ref="B177:C177"/>
    <mergeCell ref="B178:C178"/>
    <mergeCell ref="B179:B182"/>
    <mergeCell ref="B183:C183"/>
    <mergeCell ref="B158:C158"/>
    <mergeCell ref="B159:C159"/>
    <mergeCell ref="B160:C160"/>
    <mergeCell ref="B161:B164"/>
    <mergeCell ref="B165:C165"/>
    <mergeCell ref="B157:C157"/>
    <mergeCell ref="B148:C148"/>
    <mergeCell ref="B149:C149"/>
    <mergeCell ref="B150:C150"/>
    <mergeCell ref="B151:C151"/>
    <mergeCell ref="B152:B155"/>
    <mergeCell ref="B140:C140"/>
    <mergeCell ref="B78:C78"/>
    <mergeCell ref="B79:C79"/>
    <mergeCell ref="B80:B83"/>
    <mergeCell ref="B84:C84"/>
    <mergeCell ref="B85:C85"/>
    <mergeCell ref="B86:C86"/>
    <mergeCell ref="B87:C87"/>
    <mergeCell ref="B88:C88"/>
    <mergeCell ref="B89:B92"/>
    <mergeCell ref="B93:C93"/>
    <mergeCell ref="B94:C94"/>
    <mergeCell ref="B95:C95"/>
    <mergeCell ref="B96:C96"/>
    <mergeCell ref="B156:C156"/>
    <mergeCell ref="B70:C70"/>
    <mergeCell ref="B71:B74"/>
    <mergeCell ref="B75:C75"/>
    <mergeCell ref="B76:C76"/>
    <mergeCell ref="B77:C77"/>
    <mergeCell ref="B143:B146"/>
    <mergeCell ref="B147:C147"/>
    <mergeCell ref="B106:C106"/>
    <mergeCell ref="B107:B110"/>
    <mergeCell ref="B111:C111"/>
    <mergeCell ref="B112:C112"/>
    <mergeCell ref="B97:C97"/>
    <mergeCell ref="B98:B101"/>
    <mergeCell ref="B102:C102"/>
    <mergeCell ref="B103:C103"/>
    <mergeCell ref="B104:C104"/>
    <mergeCell ref="B209:C209"/>
    <mergeCell ref="B201:C201"/>
    <mergeCell ref="B202:C202"/>
    <mergeCell ref="B203:C203"/>
    <mergeCell ref="B204:B207"/>
    <mergeCell ref="B208:C208"/>
    <mergeCell ref="B121:C121"/>
    <mergeCell ref="B113:C113"/>
    <mergeCell ref="B114:C114"/>
    <mergeCell ref="B115:C115"/>
    <mergeCell ref="B116:B119"/>
    <mergeCell ref="B120:C120"/>
    <mergeCell ref="B170:B173"/>
    <mergeCell ref="B174:C174"/>
    <mergeCell ref="B184:C184"/>
    <mergeCell ref="B196:C196"/>
    <mergeCell ref="B188:C188"/>
    <mergeCell ref="B191:B194"/>
    <mergeCell ref="B195:C195"/>
    <mergeCell ref="B189:C189"/>
    <mergeCell ref="B190:C190"/>
    <mergeCell ref="B175:C175"/>
    <mergeCell ref="B141:C141"/>
    <mergeCell ref="B142:C142"/>
    <mergeCell ref="B68:C68"/>
    <mergeCell ref="B69:C69"/>
    <mergeCell ref="B23:C23"/>
    <mergeCell ref="B24:C24"/>
    <mergeCell ref="B25:C25"/>
    <mergeCell ref="B26:B29"/>
    <mergeCell ref="B30:C30"/>
    <mergeCell ref="B31:C31"/>
    <mergeCell ref="B32:C32"/>
    <mergeCell ref="B33:C33"/>
    <mergeCell ref="B34:C34"/>
    <mergeCell ref="B35:B38"/>
    <mergeCell ref="B39:C39"/>
    <mergeCell ref="B40:C40"/>
    <mergeCell ref="B41:C41"/>
    <mergeCell ref="B42:C42"/>
    <mergeCell ref="B43:C43"/>
    <mergeCell ref="B5:C5"/>
    <mergeCell ref="B6:C6"/>
    <mergeCell ref="B7:C7"/>
    <mergeCell ref="B8:B11"/>
    <mergeCell ref="B12:C12"/>
    <mergeCell ref="B166:C166"/>
    <mergeCell ref="A167:A175"/>
    <mergeCell ref="A122:A130"/>
    <mergeCell ref="B122:C122"/>
    <mergeCell ref="B123:C123"/>
    <mergeCell ref="B124:C124"/>
    <mergeCell ref="B125:B128"/>
    <mergeCell ref="B129:C129"/>
    <mergeCell ref="B130:C130"/>
    <mergeCell ref="A131:A139"/>
    <mergeCell ref="B131:C131"/>
    <mergeCell ref="B132:C132"/>
    <mergeCell ref="B133:C133"/>
    <mergeCell ref="B134:B137"/>
    <mergeCell ref="B138:C138"/>
    <mergeCell ref="B139:C139"/>
    <mergeCell ref="B44:B47"/>
    <mergeCell ref="B48:C48"/>
    <mergeCell ref="B105:C105"/>
    <mergeCell ref="B3:C4"/>
    <mergeCell ref="B13:C13"/>
    <mergeCell ref="A59:A67"/>
    <mergeCell ref="B59:C59"/>
    <mergeCell ref="B60:C60"/>
    <mergeCell ref="B61:C61"/>
    <mergeCell ref="B62:B65"/>
    <mergeCell ref="B66:C66"/>
    <mergeCell ref="B67:C67"/>
    <mergeCell ref="A14:A22"/>
    <mergeCell ref="B14:C14"/>
    <mergeCell ref="B15:C15"/>
    <mergeCell ref="B16:C16"/>
    <mergeCell ref="B17:B20"/>
    <mergeCell ref="B21:C21"/>
    <mergeCell ref="B22:C22"/>
    <mergeCell ref="A23:A31"/>
    <mergeCell ref="B57:C57"/>
    <mergeCell ref="B58:C58"/>
    <mergeCell ref="B49:C49"/>
    <mergeCell ref="B50:C50"/>
    <mergeCell ref="B51:C51"/>
    <mergeCell ref="B52:C52"/>
    <mergeCell ref="B53:B56"/>
  </mergeCells>
  <phoneticPr fontId="3"/>
  <printOptions horizontalCentered="1"/>
  <pageMargins left="0.19685039370078741" right="0.19685039370078741" top="0.27559055118110237" bottom="0.11811023622047245" header="0.19685039370078741" footer="0"/>
  <pageSetup paperSize="9" scale="44" firstPageNumber="11" fitToHeight="0" orientation="landscape" cellComments="asDisplayed" useFirstPageNumber="1" r:id="rId1"/>
  <headerFooter alignWithMargins="0"/>
  <rowBreaks count="3" manualBreakCount="3">
    <brk id="58" max="23" man="1"/>
    <brk id="112" max="23" man="1"/>
    <brk id="166" max="23" man="1"/>
  </rowBreaks>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fitToPage="1"/>
  </sheetPr>
  <dimension ref="A1:S309"/>
  <sheetViews>
    <sheetView showGridLines="0" showZeros="0" view="pageBreakPreview" zoomScale="64" zoomScaleNormal="85" zoomScaleSheetLayoutView="85" workbookViewId="0">
      <pane xSplit="4" ySplit="4" topLeftCell="E5" activePane="bottomRight" state="frozen"/>
      <selection activeCell="E59" sqref="E59"/>
      <selection pane="topRight" activeCell="E59" sqref="E59"/>
      <selection pane="bottomLeft" activeCell="E59" sqref="E59"/>
      <selection pane="bottomRight" activeCell="L44" sqref="L44"/>
    </sheetView>
  </sheetViews>
  <sheetFormatPr defaultColWidth="10.7265625" defaultRowHeight="14"/>
  <cols>
    <col min="1" max="1" width="1.26953125" style="48" customWidth="1"/>
    <col min="2" max="2" width="3.6328125" style="48" customWidth="1"/>
    <col min="3" max="3" width="15.6328125" style="48" customWidth="1"/>
    <col min="4" max="16" width="12.6328125" style="48" customWidth="1"/>
    <col min="17" max="17" width="11.453125" style="48" customWidth="1"/>
    <col min="18" max="18" width="7.90625" style="48" customWidth="1"/>
    <col min="19" max="16384" width="10.7265625" style="48"/>
  </cols>
  <sheetData>
    <row r="1" spans="1:19">
      <c r="A1" s="48" t="s">
        <v>315</v>
      </c>
    </row>
    <row r="2" spans="1:19" ht="15.75" customHeight="1">
      <c r="B2" s="48" t="s">
        <v>112</v>
      </c>
      <c r="P2" s="51" t="s">
        <v>278</v>
      </c>
      <c r="Q2" s="52"/>
      <c r="R2" s="52"/>
    </row>
    <row r="3" spans="1:19" ht="19.5" customHeight="1">
      <c r="B3" s="482"/>
      <c r="C3" s="483"/>
      <c r="D3" s="479" t="s">
        <v>111</v>
      </c>
      <c r="E3" s="478" t="s">
        <v>318</v>
      </c>
      <c r="F3" s="478"/>
      <c r="G3" s="478"/>
      <c r="H3" s="478"/>
      <c r="I3" s="478"/>
      <c r="J3" s="478"/>
      <c r="K3" s="478"/>
      <c r="L3" s="478"/>
      <c r="M3" s="478"/>
      <c r="N3" s="478"/>
      <c r="O3" s="478"/>
      <c r="P3" s="478"/>
    </row>
    <row r="4" spans="1:19" s="53" customFormat="1" ht="19.5" customHeight="1">
      <c r="B4" s="484"/>
      <c r="C4" s="485"/>
      <c r="D4" s="480"/>
      <c r="E4" s="93" t="s">
        <v>113</v>
      </c>
      <c r="F4" s="93" t="s">
        <v>114</v>
      </c>
      <c r="G4" s="93" t="s">
        <v>115</v>
      </c>
      <c r="H4" s="93" t="s">
        <v>116</v>
      </c>
      <c r="I4" s="93" t="s">
        <v>117</v>
      </c>
      <c r="J4" s="93" t="s">
        <v>118</v>
      </c>
      <c r="K4" s="93" t="s">
        <v>119</v>
      </c>
      <c r="L4" s="93" t="s">
        <v>120</v>
      </c>
      <c r="M4" s="93" t="s">
        <v>121</v>
      </c>
      <c r="N4" s="93" t="s">
        <v>122</v>
      </c>
      <c r="O4" s="93" t="s">
        <v>123</v>
      </c>
      <c r="P4" s="93" t="s">
        <v>124</v>
      </c>
    </row>
    <row r="5" spans="1:19" ht="20.149999999999999" customHeight="1">
      <c r="B5" s="477" t="s">
        <v>125</v>
      </c>
      <c r="C5" s="94" t="s">
        <v>263</v>
      </c>
      <c r="D5" s="64">
        <f>SUM(E5:P5)</f>
        <v>700</v>
      </c>
      <c r="E5" s="95">
        <v>50</v>
      </c>
      <c r="F5" s="95">
        <v>100</v>
      </c>
      <c r="G5" s="95">
        <v>150</v>
      </c>
      <c r="H5" s="95">
        <v>150</v>
      </c>
      <c r="I5" s="95">
        <v>100</v>
      </c>
      <c r="J5" s="95">
        <v>100</v>
      </c>
      <c r="K5" s="95">
        <v>50</v>
      </c>
      <c r="L5" s="95"/>
      <c r="M5" s="95"/>
      <c r="N5" s="95"/>
      <c r="O5" s="95"/>
      <c r="P5" s="95"/>
      <c r="Q5" s="54"/>
      <c r="R5" s="54"/>
      <c r="S5" s="54"/>
    </row>
    <row r="6" spans="1:19" ht="20.149999999999999" customHeight="1">
      <c r="B6" s="481"/>
      <c r="C6" s="94" t="s">
        <v>264</v>
      </c>
      <c r="D6" s="64">
        <f t="shared" ref="D6:D40" si="0">SUM(E6:P6)</f>
        <v>300</v>
      </c>
      <c r="E6" s="95"/>
      <c r="F6" s="95">
        <v>100</v>
      </c>
      <c r="G6" s="95"/>
      <c r="H6" s="95"/>
      <c r="I6" s="95"/>
      <c r="J6" s="95">
        <v>100</v>
      </c>
      <c r="K6" s="95"/>
      <c r="L6" s="95"/>
      <c r="M6" s="95"/>
      <c r="N6" s="95">
        <v>100</v>
      </c>
      <c r="O6" s="95"/>
      <c r="P6" s="95"/>
      <c r="Q6" s="54"/>
      <c r="R6" s="54"/>
      <c r="S6" s="54"/>
    </row>
    <row r="7" spans="1:19" ht="20.149999999999999" customHeight="1">
      <c r="B7" s="481"/>
      <c r="C7" s="94" t="s">
        <v>265</v>
      </c>
      <c r="D7" s="64">
        <f t="shared" si="0"/>
        <v>190</v>
      </c>
      <c r="E7" s="95">
        <v>30</v>
      </c>
      <c r="F7" s="95">
        <v>20</v>
      </c>
      <c r="G7" s="95"/>
      <c r="H7" s="95">
        <v>30</v>
      </c>
      <c r="I7" s="95">
        <v>20</v>
      </c>
      <c r="J7" s="95"/>
      <c r="K7" s="95">
        <v>30</v>
      </c>
      <c r="L7" s="95">
        <v>20</v>
      </c>
      <c r="M7" s="95"/>
      <c r="N7" s="95">
        <v>40</v>
      </c>
      <c r="O7" s="95"/>
      <c r="P7" s="95"/>
      <c r="Q7" s="54"/>
      <c r="R7" s="54"/>
      <c r="S7" s="54"/>
    </row>
    <row r="8" spans="1:19" ht="20.149999999999999" customHeight="1">
      <c r="B8" s="481"/>
      <c r="C8" s="94" t="s">
        <v>266</v>
      </c>
      <c r="D8" s="64">
        <f t="shared" si="0"/>
        <v>250</v>
      </c>
      <c r="E8" s="95">
        <v>50</v>
      </c>
      <c r="F8" s="95">
        <v>50</v>
      </c>
      <c r="G8" s="95"/>
      <c r="H8" s="95">
        <v>50</v>
      </c>
      <c r="I8" s="95">
        <v>40</v>
      </c>
      <c r="J8" s="95"/>
      <c r="K8" s="95">
        <v>30</v>
      </c>
      <c r="L8" s="95"/>
      <c r="M8" s="95"/>
      <c r="N8" s="95">
        <v>30</v>
      </c>
      <c r="O8" s="95"/>
      <c r="P8" s="95"/>
      <c r="Q8" s="54"/>
      <c r="R8" s="54"/>
      <c r="S8" s="54"/>
    </row>
    <row r="9" spans="1:19" ht="20.149999999999999" customHeight="1">
      <c r="B9" s="481"/>
      <c r="C9" s="94" t="s">
        <v>25</v>
      </c>
      <c r="D9" s="64">
        <f t="shared" si="0"/>
        <v>400</v>
      </c>
      <c r="E9" s="95">
        <v>100</v>
      </c>
      <c r="F9" s="95">
        <v>50</v>
      </c>
      <c r="G9" s="95">
        <v>50</v>
      </c>
      <c r="H9" s="95"/>
      <c r="I9" s="95">
        <v>100</v>
      </c>
      <c r="J9" s="95"/>
      <c r="K9" s="95"/>
      <c r="L9" s="95"/>
      <c r="M9" s="95"/>
      <c r="N9" s="95">
        <v>100</v>
      </c>
      <c r="O9" s="95"/>
      <c r="P9" s="95"/>
      <c r="Q9" s="54"/>
      <c r="R9" s="54"/>
      <c r="S9" s="54"/>
    </row>
    <row r="10" spans="1:19" ht="20.149999999999999" customHeight="1">
      <c r="B10" s="481"/>
      <c r="C10" s="94" t="s">
        <v>26</v>
      </c>
      <c r="D10" s="64">
        <f t="shared" si="0"/>
        <v>300</v>
      </c>
      <c r="E10" s="95"/>
      <c r="F10" s="95"/>
      <c r="G10" s="95">
        <v>100</v>
      </c>
      <c r="H10" s="95"/>
      <c r="I10" s="95">
        <v>100</v>
      </c>
      <c r="J10" s="95"/>
      <c r="K10" s="95"/>
      <c r="L10" s="95">
        <v>50</v>
      </c>
      <c r="M10" s="95"/>
      <c r="N10" s="95"/>
      <c r="O10" s="95"/>
      <c r="P10" s="95">
        <v>50</v>
      </c>
      <c r="Q10" s="54"/>
      <c r="R10" s="54"/>
      <c r="S10" s="54"/>
    </row>
    <row r="11" spans="1:19" ht="20.149999999999999" customHeight="1">
      <c r="B11" s="481"/>
      <c r="C11" s="94" t="s">
        <v>208</v>
      </c>
      <c r="D11" s="64">
        <f t="shared" si="0"/>
        <v>300</v>
      </c>
      <c r="E11" s="95">
        <v>100</v>
      </c>
      <c r="F11" s="95"/>
      <c r="G11" s="95"/>
      <c r="H11" s="95"/>
      <c r="I11" s="95">
        <v>100</v>
      </c>
      <c r="J11" s="95"/>
      <c r="K11" s="95"/>
      <c r="L11" s="95">
        <v>100</v>
      </c>
      <c r="M11" s="95"/>
      <c r="N11" s="95"/>
      <c r="O11" s="95"/>
      <c r="P11" s="95"/>
      <c r="Q11" s="54"/>
      <c r="R11" s="54"/>
      <c r="S11" s="54"/>
    </row>
    <row r="12" spans="1:19" ht="20.149999999999999" customHeight="1">
      <c r="B12" s="481"/>
      <c r="C12" s="94" t="s">
        <v>267</v>
      </c>
      <c r="D12" s="64">
        <f t="shared" si="0"/>
        <v>530</v>
      </c>
      <c r="E12" s="95">
        <v>50</v>
      </c>
      <c r="F12" s="95">
        <v>40</v>
      </c>
      <c r="G12" s="95">
        <v>60</v>
      </c>
      <c r="H12" s="95">
        <v>60</v>
      </c>
      <c r="I12" s="95">
        <v>40</v>
      </c>
      <c r="J12" s="95">
        <v>40</v>
      </c>
      <c r="K12" s="95">
        <v>40</v>
      </c>
      <c r="L12" s="95">
        <v>40</v>
      </c>
      <c r="M12" s="95">
        <v>40</v>
      </c>
      <c r="N12" s="95">
        <v>40</v>
      </c>
      <c r="O12" s="95">
        <v>40</v>
      </c>
      <c r="P12" s="95">
        <v>40</v>
      </c>
      <c r="Q12" s="54"/>
      <c r="R12" s="54"/>
      <c r="S12" s="54"/>
    </row>
    <row r="13" spans="1:19" ht="20.149999999999999" customHeight="1">
      <c r="B13" s="481"/>
      <c r="C13" s="94" t="s">
        <v>131</v>
      </c>
      <c r="D13" s="64">
        <f t="shared" si="0"/>
        <v>100</v>
      </c>
      <c r="E13" s="95">
        <v>70</v>
      </c>
      <c r="F13" s="95"/>
      <c r="G13" s="95"/>
      <c r="H13" s="95"/>
      <c r="I13" s="95"/>
      <c r="J13" s="95">
        <v>30</v>
      </c>
      <c r="K13" s="95"/>
      <c r="L13" s="95"/>
      <c r="M13" s="95"/>
      <c r="N13" s="95"/>
      <c r="O13" s="95"/>
      <c r="P13" s="95"/>
      <c r="Q13" s="54"/>
      <c r="R13" s="54"/>
      <c r="S13" s="54"/>
    </row>
    <row r="14" spans="1:19" ht="20.149999999999999" customHeight="1">
      <c r="B14" s="481"/>
      <c r="C14" s="94" t="s">
        <v>31</v>
      </c>
      <c r="D14" s="64">
        <f t="shared" si="0"/>
        <v>300</v>
      </c>
      <c r="E14" s="95">
        <v>100</v>
      </c>
      <c r="F14" s="95"/>
      <c r="G14" s="95"/>
      <c r="H14" s="95"/>
      <c r="I14" s="95"/>
      <c r="J14" s="95">
        <v>100</v>
      </c>
      <c r="K14" s="95"/>
      <c r="L14" s="95"/>
      <c r="M14" s="95">
        <v>100</v>
      </c>
      <c r="N14" s="95"/>
      <c r="O14" s="95"/>
      <c r="P14" s="95"/>
      <c r="Q14" s="54"/>
      <c r="R14" s="54"/>
      <c r="S14" s="54"/>
    </row>
    <row r="15" spans="1:19" ht="19.5" customHeight="1">
      <c r="B15" s="481"/>
      <c r="C15" s="94" t="s">
        <v>32</v>
      </c>
      <c r="D15" s="64">
        <f t="shared" si="0"/>
        <v>220</v>
      </c>
      <c r="E15" s="95"/>
      <c r="F15" s="95">
        <v>20</v>
      </c>
      <c r="G15" s="95"/>
      <c r="H15" s="95">
        <v>30</v>
      </c>
      <c r="I15" s="95"/>
      <c r="J15" s="95">
        <v>50</v>
      </c>
      <c r="K15" s="95"/>
      <c r="L15" s="95">
        <v>40</v>
      </c>
      <c r="M15" s="95"/>
      <c r="N15" s="95">
        <v>30</v>
      </c>
      <c r="O15" s="95"/>
      <c r="P15" s="95">
        <v>50</v>
      </c>
      <c r="Q15" s="54"/>
      <c r="R15" s="54"/>
      <c r="S15" s="54"/>
    </row>
    <row r="16" spans="1:19" ht="20.149999999999999" customHeight="1">
      <c r="B16" s="481"/>
      <c r="C16" s="94" t="s">
        <v>268</v>
      </c>
      <c r="D16" s="64">
        <f t="shared" si="0"/>
        <v>300</v>
      </c>
      <c r="E16" s="95"/>
      <c r="F16" s="95"/>
      <c r="G16" s="95"/>
      <c r="H16" s="95"/>
      <c r="I16" s="95"/>
      <c r="J16" s="95"/>
      <c r="K16" s="95"/>
      <c r="L16" s="95"/>
      <c r="M16" s="95">
        <v>100</v>
      </c>
      <c r="N16" s="95">
        <v>100</v>
      </c>
      <c r="O16" s="95">
        <v>100</v>
      </c>
      <c r="P16" s="95"/>
      <c r="Q16" s="54"/>
      <c r="R16" s="54"/>
      <c r="S16" s="54"/>
    </row>
    <row r="17" spans="2:19" ht="20.149999999999999" customHeight="1">
      <c r="B17" s="481"/>
      <c r="C17" s="94" t="s">
        <v>34</v>
      </c>
      <c r="D17" s="64">
        <f t="shared" si="0"/>
        <v>300</v>
      </c>
      <c r="E17" s="95">
        <v>50</v>
      </c>
      <c r="F17" s="95">
        <v>50</v>
      </c>
      <c r="G17" s="95"/>
      <c r="H17" s="95"/>
      <c r="I17" s="95">
        <v>50</v>
      </c>
      <c r="J17" s="95"/>
      <c r="K17" s="95">
        <v>100</v>
      </c>
      <c r="L17" s="95"/>
      <c r="M17" s="95"/>
      <c r="N17" s="95">
        <v>50</v>
      </c>
      <c r="O17" s="95"/>
      <c r="P17" s="95"/>
      <c r="Q17" s="54"/>
      <c r="R17" s="54"/>
      <c r="S17" s="54"/>
    </row>
    <row r="18" spans="2:19" ht="20.149999999999999" customHeight="1">
      <c r="B18" s="481"/>
      <c r="C18" s="94" t="s">
        <v>136</v>
      </c>
      <c r="D18" s="64">
        <f t="shared" si="0"/>
        <v>240</v>
      </c>
      <c r="E18" s="95"/>
      <c r="F18" s="95"/>
      <c r="G18" s="95"/>
      <c r="H18" s="95"/>
      <c r="I18" s="95"/>
      <c r="J18" s="95">
        <v>110</v>
      </c>
      <c r="K18" s="95"/>
      <c r="L18" s="95"/>
      <c r="M18" s="95">
        <v>70</v>
      </c>
      <c r="N18" s="95">
        <v>30</v>
      </c>
      <c r="O18" s="95">
        <v>30</v>
      </c>
      <c r="P18" s="95"/>
      <c r="Q18" s="54"/>
      <c r="R18" s="54"/>
      <c r="S18" s="54"/>
    </row>
    <row r="19" spans="2:19" ht="20.149999999999999" customHeight="1">
      <c r="B19" s="481"/>
      <c r="C19" s="94" t="s">
        <v>35</v>
      </c>
      <c r="D19" s="64">
        <f t="shared" si="0"/>
        <v>520</v>
      </c>
      <c r="E19" s="95">
        <v>100</v>
      </c>
      <c r="F19" s="95">
        <v>150</v>
      </c>
      <c r="G19" s="95"/>
      <c r="H19" s="95">
        <v>100</v>
      </c>
      <c r="I19" s="95"/>
      <c r="J19" s="95"/>
      <c r="K19" s="95"/>
      <c r="L19" s="95">
        <v>170</v>
      </c>
      <c r="M19" s="95"/>
      <c r="N19" s="95"/>
      <c r="O19" s="95"/>
      <c r="P19" s="95"/>
      <c r="Q19" s="54"/>
      <c r="R19" s="54"/>
      <c r="S19" s="54"/>
    </row>
    <row r="20" spans="2:19" ht="20.149999999999999" customHeight="1">
      <c r="B20" s="481"/>
      <c r="C20" s="94" t="s">
        <v>269</v>
      </c>
      <c r="D20" s="64">
        <f t="shared" si="0"/>
        <v>800</v>
      </c>
      <c r="E20" s="95">
        <v>100</v>
      </c>
      <c r="F20" s="95"/>
      <c r="G20" s="95"/>
      <c r="H20" s="95"/>
      <c r="I20" s="95"/>
      <c r="J20" s="95"/>
      <c r="K20" s="95">
        <v>200</v>
      </c>
      <c r="L20" s="95">
        <v>100</v>
      </c>
      <c r="M20" s="95">
        <v>100</v>
      </c>
      <c r="N20" s="95">
        <v>100</v>
      </c>
      <c r="O20" s="95">
        <v>100</v>
      </c>
      <c r="P20" s="95">
        <v>100</v>
      </c>
      <c r="Q20" s="54"/>
      <c r="R20" s="54"/>
      <c r="S20" s="54"/>
    </row>
    <row r="21" spans="2:19" ht="20.149999999999999" customHeight="1">
      <c r="B21" s="481"/>
      <c r="C21" s="94" t="s">
        <v>37</v>
      </c>
      <c r="D21" s="64">
        <f t="shared" si="0"/>
        <v>600</v>
      </c>
      <c r="E21" s="95">
        <v>100</v>
      </c>
      <c r="F21" s="95">
        <v>100</v>
      </c>
      <c r="G21" s="95"/>
      <c r="H21" s="95">
        <v>100</v>
      </c>
      <c r="I21" s="95">
        <v>100</v>
      </c>
      <c r="J21" s="95"/>
      <c r="K21" s="95">
        <v>100</v>
      </c>
      <c r="L21" s="95"/>
      <c r="M21" s="95"/>
      <c r="N21" s="95"/>
      <c r="O21" s="95">
        <v>100</v>
      </c>
      <c r="P21" s="95"/>
      <c r="Q21" s="54"/>
      <c r="R21" s="54"/>
      <c r="S21" s="54"/>
    </row>
    <row r="22" spans="2:19" ht="20.149999999999999" customHeight="1">
      <c r="B22" s="481"/>
      <c r="C22" s="94" t="s">
        <v>130</v>
      </c>
      <c r="D22" s="64">
        <f t="shared" si="0"/>
        <v>100</v>
      </c>
      <c r="E22" s="95"/>
      <c r="F22" s="95"/>
      <c r="G22" s="95"/>
      <c r="H22" s="95"/>
      <c r="I22" s="95"/>
      <c r="J22" s="95"/>
      <c r="K22" s="95">
        <v>100</v>
      </c>
      <c r="L22" s="95"/>
      <c r="M22" s="95"/>
      <c r="N22" s="95"/>
      <c r="O22" s="95"/>
      <c r="P22" s="95"/>
      <c r="Q22" s="54"/>
      <c r="R22" s="54"/>
      <c r="S22" s="54"/>
    </row>
    <row r="23" spans="2:19" ht="20.149999999999999" customHeight="1">
      <c r="B23" s="481"/>
      <c r="C23" s="94" t="s">
        <v>77</v>
      </c>
      <c r="D23" s="64">
        <f t="shared" si="0"/>
        <v>100</v>
      </c>
      <c r="E23" s="95"/>
      <c r="F23" s="95"/>
      <c r="G23" s="95">
        <v>10</v>
      </c>
      <c r="H23" s="95"/>
      <c r="I23" s="95"/>
      <c r="J23" s="95">
        <v>30</v>
      </c>
      <c r="K23" s="95"/>
      <c r="L23" s="95"/>
      <c r="M23" s="95">
        <v>30</v>
      </c>
      <c r="N23" s="95"/>
      <c r="O23" s="95">
        <v>30</v>
      </c>
      <c r="P23" s="95"/>
      <c r="Q23" s="54"/>
      <c r="R23" s="54"/>
      <c r="S23" s="54"/>
    </row>
    <row r="24" spans="2:19" ht="20.149999999999999" customHeight="1">
      <c r="B24" s="481"/>
      <c r="C24" s="94" t="s">
        <v>40</v>
      </c>
      <c r="D24" s="64">
        <f t="shared" si="0"/>
        <v>400</v>
      </c>
      <c r="E24" s="95">
        <v>100</v>
      </c>
      <c r="F24" s="95"/>
      <c r="G24" s="95">
        <v>100</v>
      </c>
      <c r="H24" s="95"/>
      <c r="I24" s="95">
        <v>100</v>
      </c>
      <c r="J24" s="95"/>
      <c r="K24" s="95"/>
      <c r="L24" s="95"/>
      <c r="M24" s="95">
        <v>100</v>
      </c>
      <c r="N24" s="95"/>
      <c r="O24" s="95"/>
      <c r="P24" s="95"/>
      <c r="Q24" s="54"/>
      <c r="R24" s="54"/>
      <c r="S24" s="54"/>
    </row>
    <row r="25" spans="2:19" ht="20.149999999999999" customHeight="1">
      <c r="B25" s="481"/>
      <c r="C25" s="94" t="s">
        <v>78</v>
      </c>
      <c r="D25" s="64">
        <f t="shared" si="0"/>
        <v>150</v>
      </c>
      <c r="E25" s="95"/>
      <c r="F25" s="95"/>
      <c r="G25" s="95"/>
      <c r="H25" s="95">
        <v>50</v>
      </c>
      <c r="I25" s="95"/>
      <c r="J25" s="95"/>
      <c r="K25" s="95"/>
      <c r="L25" s="95"/>
      <c r="M25" s="95">
        <v>50</v>
      </c>
      <c r="N25" s="95"/>
      <c r="O25" s="95">
        <v>50</v>
      </c>
      <c r="P25" s="95"/>
      <c r="Q25" s="54"/>
      <c r="R25" s="54"/>
      <c r="S25" s="54"/>
    </row>
    <row r="26" spans="2:19" ht="20.149999999999999" customHeight="1">
      <c r="B26" s="481"/>
      <c r="C26" s="94" t="s">
        <v>42</v>
      </c>
      <c r="D26" s="64">
        <f t="shared" si="0"/>
        <v>300</v>
      </c>
      <c r="E26" s="95">
        <v>50</v>
      </c>
      <c r="F26" s="95"/>
      <c r="G26" s="95">
        <v>50</v>
      </c>
      <c r="H26" s="95">
        <v>50</v>
      </c>
      <c r="I26" s="95"/>
      <c r="J26" s="95">
        <v>50</v>
      </c>
      <c r="K26" s="95"/>
      <c r="L26" s="95"/>
      <c r="M26" s="95">
        <v>50</v>
      </c>
      <c r="N26" s="95"/>
      <c r="O26" s="95">
        <v>50</v>
      </c>
      <c r="P26" s="95"/>
      <c r="Q26" s="54"/>
      <c r="R26" s="54"/>
      <c r="S26" s="54"/>
    </row>
    <row r="27" spans="2:19" ht="20.149999999999999" customHeight="1">
      <c r="B27" s="481"/>
      <c r="C27" s="94" t="s">
        <v>43</v>
      </c>
      <c r="D27" s="64">
        <f t="shared" si="0"/>
        <v>105</v>
      </c>
      <c r="E27" s="95"/>
      <c r="F27" s="95"/>
      <c r="G27" s="95">
        <v>45</v>
      </c>
      <c r="H27" s="95">
        <v>45</v>
      </c>
      <c r="I27" s="95"/>
      <c r="J27" s="95"/>
      <c r="K27" s="95"/>
      <c r="L27" s="95"/>
      <c r="M27" s="95"/>
      <c r="N27" s="95"/>
      <c r="O27" s="95">
        <v>15</v>
      </c>
      <c r="P27" s="95"/>
      <c r="Q27" s="54"/>
      <c r="R27" s="54"/>
      <c r="S27" s="54"/>
    </row>
    <row r="28" spans="2:19" ht="20.149999999999999" customHeight="1">
      <c r="B28" s="481"/>
      <c r="C28" s="94" t="s">
        <v>44</v>
      </c>
      <c r="D28" s="64">
        <f t="shared" si="0"/>
        <v>550</v>
      </c>
      <c r="E28" s="95">
        <v>50</v>
      </c>
      <c r="F28" s="95">
        <v>50</v>
      </c>
      <c r="G28" s="95">
        <v>40</v>
      </c>
      <c r="H28" s="95">
        <v>50</v>
      </c>
      <c r="I28" s="95">
        <v>50</v>
      </c>
      <c r="J28" s="95">
        <v>40</v>
      </c>
      <c r="K28" s="95">
        <v>50</v>
      </c>
      <c r="L28" s="95">
        <v>40</v>
      </c>
      <c r="M28" s="95">
        <v>50</v>
      </c>
      <c r="N28" s="95">
        <v>50</v>
      </c>
      <c r="O28" s="95">
        <v>40</v>
      </c>
      <c r="P28" s="95">
        <v>40</v>
      </c>
      <c r="Q28" s="54"/>
      <c r="R28" s="54"/>
      <c r="S28" s="54"/>
    </row>
    <row r="29" spans="2:19" ht="20.149999999999999" customHeight="1">
      <c r="B29" s="477" t="s">
        <v>126</v>
      </c>
      <c r="C29" s="94" t="s">
        <v>45</v>
      </c>
      <c r="D29" s="64">
        <f t="shared" si="0"/>
        <v>400</v>
      </c>
      <c r="E29" s="95">
        <v>100</v>
      </c>
      <c r="F29" s="95">
        <v>100</v>
      </c>
      <c r="G29" s="95"/>
      <c r="H29" s="95"/>
      <c r="I29" s="95"/>
      <c r="J29" s="95">
        <v>100</v>
      </c>
      <c r="K29" s="95"/>
      <c r="L29" s="95"/>
      <c r="M29" s="95"/>
      <c r="N29" s="95"/>
      <c r="O29" s="95"/>
      <c r="P29" s="95">
        <v>100</v>
      </c>
      <c r="Q29" s="54"/>
      <c r="R29" s="54"/>
      <c r="S29" s="54"/>
    </row>
    <row r="30" spans="2:19" ht="20.149999999999999" customHeight="1">
      <c r="B30" s="477"/>
      <c r="C30" s="94" t="s">
        <v>88</v>
      </c>
      <c r="D30" s="64">
        <f t="shared" si="0"/>
        <v>300</v>
      </c>
      <c r="E30" s="95">
        <v>30</v>
      </c>
      <c r="F30" s="95">
        <v>30</v>
      </c>
      <c r="G30" s="95"/>
      <c r="H30" s="95">
        <v>30</v>
      </c>
      <c r="I30" s="95">
        <v>30</v>
      </c>
      <c r="J30" s="95">
        <v>30</v>
      </c>
      <c r="K30" s="95">
        <v>30</v>
      </c>
      <c r="L30" s="95">
        <v>30</v>
      </c>
      <c r="M30" s="95">
        <v>30</v>
      </c>
      <c r="N30" s="95"/>
      <c r="O30" s="95">
        <v>30</v>
      </c>
      <c r="P30" s="95">
        <v>30</v>
      </c>
      <c r="Q30" s="54"/>
      <c r="R30" s="54"/>
      <c r="S30" s="54"/>
    </row>
    <row r="31" spans="2:19" ht="20.149999999999999" customHeight="1">
      <c r="B31" s="477"/>
      <c r="C31" s="94" t="s">
        <v>270</v>
      </c>
      <c r="D31" s="64">
        <f t="shared" si="0"/>
        <v>150</v>
      </c>
      <c r="E31" s="95"/>
      <c r="F31" s="95"/>
      <c r="G31" s="95"/>
      <c r="H31" s="95"/>
      <c r="I31" s="95"/>
      <c r="J31" s="95"/>
      <c r="K31" s="95"/>
      <c r="L31" s="95"/>
      <c r="M31" s="95"/>
      <c r="N31" s="95"/>
      <c r="O31" s="95"/>
      <c r="P31" s="95">
        <v>150</v>
      </c>
      <c r="Q31" s="54"/>
      <c r="R31" s="54"/>
      <c r="S31" s="54"/>
    </row>
    <row r="32" spans="2:19" ht="20.149999999999999" customHeight="1">
      <c r="B32" s="477"/>
      <c r="C32" s="94" t="s">
        <v>49</v>
      </c>
      <c r="D32" s="64">
        <f t="shared" si="0"/>
        <v>120</v>
      </c>
      <c r="E32" s="95">
        <v>70</v>
      </c>
      <c r="F32" s="95"/>
      <c r="G32" s="95"/>
      <c r="H32" s="95"/>
      <c r="I32" s="95">
        <v>10</v>
      </c>
      <c r="J32" s="95"/>
      <c r="K32" s="95"/>
      <c r="L32" s="95">
        <v>20</v>
      </c>
      <c r="M32" s="95"/>
      <c r="N32" s="95"/>
      <c r="O32" s="95"/>
      <c r="P32" s="95">
        <v>20</v>
      </c>
      <c r="Q32" s="54"/>
      <c r="R32" s="54"/>
      <c r="S32" s="54"/>
    </row>
    <row r="33" spans="2:19" ht="20.149999999999999" customHeight="1">
      <c r="B33" s="477"/>
      <c r="C33" s="94" t="s">
        <v>51</v>
      </c>
      <c r="D33" s="64">
        <f t="shared" si="0"/>
        <v>190</v>
      </c>
      <c r="E33" s="95"/>
      <c r="F33" s="95"/>
      <c r="G33" s="95">
        <v>40</v>
      </c>
      <c r="H33" s="95"/>
      <c r="I33" s="95"/>
      <c r="J33" s="95">
        <v>50</v>
      </c>
      <c r="K33" s="95"/>
      <c r="L33" s="95">
        <v>50</v>
      </c>
      <c r="M33" s="95"/>
      <c r="N33" s="95">
        <v>50</v>
      </c>
      <c r="O33" s="95"/>
      <c r="P33" s="95"/>
      <c r="Q33" s="54"/>
      <c r="R33" s="54"/>
      <c r="S33" s="54"/>
    </row>
    <row r="34" spans="2:19" ht="20.149999999999999" customHeight="1">
      <c r="B34" s="477"/>
      <c r="C34" s="94" t="s">
        <v>52</v>
      </c>
      <c r="D34" s="64">
        <f t="shared" si="0"/>
        <v>150</v>
      </c>
      <c r="E34" s="95"/>
      <c r="F34" s="95">
        <v>40</v>
      </c>
      <c r="G34" s="95"/>
      <c r="H34" s="95"/>
      <c r="I34" s="95">
        <v>30</v>
      </c>
      <c r="J34" s="95"/>
      <c r="K34" s="95">
        <v>50</v>
      </c>
      <c r="L34" s="95"/>
      <c r="M34" s="95"/>
      <c r="N34" s="95"/>
      <c r="O34" s="95">
        <v>30</v>
      </c>
      <c r="P34" s="95"/>
      <c r="Q34" s="54"/>
      <c r="R34" s="54"/>
      <c r="S34" s="54"/>
    </row>
    <row r="35" spans="2:19" ht="20.149999999999999" customHeight="1">
      <c r="B35" s="477"/>
      <c r="C35" s="94" t="s">
        <v>53</v>
      </c>
      <c r="D35" s="64">
        <f t="shared" si="0"/>
        <v>100</v>
      </c>
      <c r="E35" s="95"/>
      <c r="F35" s="95"/>
      <c r="G35" s="95"/>
      <c r="H35" s="95"/>
      <c r="I35" s="95"/>
      <c r="J35" s="95"/>
      <c r="K35" s="95"/>
      <c r="L35" s="95"/>
      <c r="M35" s="95">
        <v>50</v>
      </c>
      <c r="N35" s="95"/>
      <c r="O35" s="95">
        <v>50</v>
      </c>
      <c r="P35" s="95"/>
      <c r="Q35" s="54"/>
      <c r="R35" s="54"/>
      <c r="S35" s="54"/>
    </row>
    <row r="36" spans="2:19" ht="20.149999999999999" customHeight="1">
      <c r="B36" s="477"/>
      <c r="C36" s="94" t="s">
        <v>55</v>
      </c>
      <c r="D36" s="64">
        <f t="shared" si="0"/>
        <v>300</v>
      </c>
      <c r="E36" s="95"/>
      <c r="F36" s="95">
        <v>80</v>
      </c>
      <c r="G36" s="95">
        <v>50</v>
      </c>
      <c r="H36" s="95"/>
      <c r="I36" s="95">
        <v>20</v>
      </c>
      <c r="J36" s="95"/>
      <c r="K36" s="95">
        <v>50</v>
      </c>
      <c r="L36" s="95"/>
      <c r="M36" s="95">
        <v>50</v>
      </c>
      <c r="N36" s="95"/>
      <c r="O36" s="95">
        <v>50</v>
      </c>
      <c r="P36" s="95"/>
      <c r="Q36" s="54"/>
      <c r="R36" s="54"/>
      <c r="S36" s="54"/>
    </row>
    <row r="37" spans="2:19" ht="20.149999999999999" customHeight="1">
      <c r="B37" s="477"/>
      <c r="C37" s="94" t="s">
        <v>271</v>
      </c>
      <c r="D37" s="64">
        <f t="shared" si="0"/>
        <v>400</v>
      </c>
      <c r="E37" s="95"/>
      <c r="F37" s="95">
        <v>50</v>
      </c>
      <c r="G37" s="95"/>
      <c r="H37" s="95"/>
      <c r="I37" s="95"/>
      <c r="J37" s="95"/>
      <c r="K37" s="95">
        <v>50</v>
      </c>
      <c r="L37" s="95"/>
      <c r="M37" s="95"/>
      <c r="N37" s="95">
        <v>100</v>
      </c>
      <c r="O37" s="95">
        <v>100</v>
      </c>
      <c r="P37" s="95">
        <v>100</v>
      </c>
      <c r="Q37" s="54"/>
      <c r="R37" s="54"/>
      <c r="S37" s="54"/>
    </row>
    <row r="38" spans="2:19" ht="20.149999999999999" customHeight="1">
      <c r="B38" s="477"/>
      <c r="C38" s="94" t="s">
        <v>58</v>
      </c>
      <c r="D38" s="64">
        <f t="shared" si="0"/>
        <v>100</v>
      </c>
      <c r="E38" s="95"/>
      <c r="F38" s="95"/>
      <c r="G38" s="95"/>
      <c r="H38" s="95"/>
      <c r="I38" s="95"/>
      <c r="J38" s="95"/>
      <c r="K38" s="95"/>
      <c r="L38" s="95"/>
      <c r="M38" s="95"/>
      <c r="N38" s="95"/>
      <c r="O38" s="95"/>
      <c r="P38" s="95">
        <v>100</v>
      </c>
      <c r="Q38" s="54"/>
      <c r="R38" s="54"/>
      <c r="S38" s="54"/>
    </row>
    <row r="39" spans="2:19" ht="20.149999999999999" customHeight="1">
      <c r="B39" s="477"/>
      <c r="C39" s="94" t="s">
        <v>59</v>
      </c>
      <c r="D39" s="64">
        <f t="shared" si="0"/>
        <v>100</v>
      </c>
      <c r="E39" s="95"/>
      <c r="F39" s="95"/>
      <c r="G39" s="95">
        <v>30</v>
      </c>
      <c r="H39" s="95"/>
      <c r="I39" s="95"/>
      <c r="J39" s="95">
        <v>20</v>
      </c>
      <c r="K39" s="95"/>
      <c r="L39" s="95">
        <v>30</v>
      </c>
      <c r="M39" s="95"/>
      <c r="N39" s="95"/>
      <c r="O39" s="95">
        <v>20</v>
      </c>
      <c r="P39" s="95"/>
      <c r="Q39" s="54"/>
      <c r="R39" s="54"/>
      <c r="S39" s="54"/>
    </row>
    <row r="40" spans="2:19" ht="20.149999999999999" customHeight="1">
      <c r="B40" s="477"/>
      <c r="C40" s="94" t="s">
        <v>272</v>
      </c>
      <c r="D40" s="64">
        <f t="shared" si="0"/>
        <v>300</v>
      </c>
      <c r="E40" s="95">
        <v>60</v>
      </c>
      <c r="F40" s="95">
        <v>100</v>
      </c>
      <c r="G40" s="95">
        <v>40</v>
      </c>
      <c r="H40" s="95">
        <v>60</v>
      </c>
      <c r="I40" s="95"/>
      <c r="J40" s="95"/>
      <c r="K40" s="95"/>
      <c r="L40" s="95"/>
      <c r="M40" s="95"/>
      <c r="N40" s="95"/>
      <c r="O40" s="95">
        <v>40</v>
      </c>
      <c r="P40" s="95"/>
      <c r="Q40" s="54"/>
      <c r="R40" s="54"/>
      <c r="S40" s="54"/>
    </row>
    <row r="41" spans="2:19" ht="20.149999999999999" customHeight="1">
      <c r="B41" s="477"/>
      <c r="C41" s="94" t="s">
        <v>61</v>
      </c>
      <c r="D41" s="64">
        <f>SUM(E41:P41)</f>
        <v>215</v>
      </c>
      <c r="E41" s="95"/>
      <c r="F41" s="95"/>
      <c r="G41" s="95">
        <v>65</v>
      </c>
      <c r="H41" s="95"/>
      <c r="I41" s="95">
        <v>50</v>
      </c>
      <c r="J41" s="95"/>
      <c r="K41" s="95"/>
      <c r="L41" s="95">
        <v>50</v>
      </c>
      <c r="M41" s="95"/>
      <c r="N41" s="95"/>
      <c r="O41" s="95">
        <v>50</v>
      </c>
      <c r="P41" s="95"/>
      <c r="Q41" s="54"/>
      <c r="R41" s="54"/>
      <c r="S41" s="54"/>
    </row>
    <row r="42" spans="2:19" ht="20.149999999999999" customHeight="1">
      <c r="B42" s="476" t="s">
        <v>127</v>
      </c>
      <c r="C42" s="476"/>
      <c r="D42" s="64">
        <f>SUM(E42:P42)</f>
        <v>10880</v>
      </c>
      <c r="E42" s="96">
        <f>SUM(E5:E41)</f>
        <v>1360</v>
      </c>
      <c r="F42" s="96">
        <f t="shared" ref="F42:P42" si="1">SUM(F5:F41)</f>
        <v>1130</v>
      </c>
      <c r="G42" s="96">
        <f t="shared" si="1"/>
        <v>830</v>
      </c>
      <c r="H42" s="96">
        <f t="shared" si="1"/>
        <v>805</v>
      </c>
      <c r="I42" s="96">
        <f t="shared" si="1"/>
        <v>940</v>
      </c>
      <c r="J42" s="96">
        <f t="shared" si="1"/>
        <v>850</v>
      </c>
      <c r="K42" s="96">
        <f t="shared" si="1"/>
        <v>880</v>
      </c>
      <c r="L42" s="96">
        <f t="shared" si="1"/>
        <v>740</v>
      </c>
      <c r="M42" s="96">
        <f t="shared" si="1"/>
        <v>820</v>
      </c>
      <c r="N42" s="96">
        <f t="shared" si="1"/>
        <v>820</v>
      </c>
      <c r="O42" s="96">
        <f t="shared" si="1"/>
        <v>925</v>
      </c>
      <c r="P42" s="96">
        <f t="shared" si="1"/>
        <v>780</v>
      </c>
      <c r="Q42" s="54"/>
      <c r="R42" s="54"/>
    </row>
    <row r="43" spans="2:19" ht="20.149999999999999" customHeight="1">
      <c r="B43" s="476" t="s">
        <v>128</v>
      </c>
      <c r="C43" s="476"/>
      <c r="D43" s="63">
        <f>COUNTA(D5:D41)</f>
        <v>37</v>
      </c>
      <c r="E43" s="64">
        <f t="shared" ref="E43:P43" si="2">COUNTA(E5:E41)</f>
        <v>19</v>
      </c>
      <c r="F43" s="64">
        <f t="shared" si="2"/>
        <v>17</v>
      </c>
      <c r="G43" s="64">
        <f t="shared" si="2"/>
        <v>14</v>
      </c>
      <c r="H43" s="64">
        <f t="shared" si="2"/>
        <v>13</v>
      </c>
      <c r="I43" s="64">
        <f t="shared" si="2"/>
        <v>16</v>
      </c>
      <c r="J43" s="64">
        <f t="shared" si="2"/>
        <v>14</v>
      </c>
      <c r="K43" s="64">
        <f t="shared" si="2"/>
        <v>13</v>
      </c>
      <c r="L43" s="64">
        <f t="shared" si="2"/>
        <v>13</v>
      </c>
      <c r="M43" s="64">
        <f t="shared" si="2"/>
        <v>13</v>
      </c>
      <c r="N43" s="64">
        <f t="shared" si="2"/>
        <v>13</v>
      </c>
      <c r="O43" s="64">
        <f t="shared" si="2"/>
        <v>18</v>
      </c>
      <c r="P43" s="64">
        <f t="shared" si="2"/>
        <v>11</v>
      </c>
    </row>
    <row r="44" spans="2:19" ht="20.149999999999999" customHeight="1">
      <c r="B44" s="55"/>
      <c r="C44" s="55" t="s">
        <v>301</v>
      </c>
      <c r="E44" s="55" t="s">
        <v>324</v>
      </c>
      <c r="H44" s="55" t="s">
        <v>325</v>
      </c>
    </row>
    <row r="45" spans="2:19" ht="20.149999999999999" customHeight="1">
      <c r="B45" s="55"/>
    </row>
    <row r="46" spans="2:19" ht="20.149999999999999" customHeight="1">
      <c r="C46" s="48" t="s">
        <v>273</v>
      </c>
    </row>
    <row r="47" spans="2:19" ht="20.149999999999999" customHeight="1">
      <c r="C47" s="48" t="s">
        <v>277</v>
      </c>
      <c r="H47" s="48" t="s">
        <v>278</v>
      </c>
    </row>
    <row r="48" spans="2:19" ht="20.149999999999999" customHeight="1">
      <c r="C48" s="471" t="s">
        <v>276</v>
      </c>
      <c r="D48" s="472"/>
      <c r="E48" s="472"/>
      <c r="F48" s="472"/>
      <c r="G48" s="472"/>
      <c r="H48" s="473"/>
    </row>
    <row r="49" spans="2:9" ht="20.149999999999999" customHeight="1">
      <c r="C49" s="98" t="s">
        <v>279</v>
      </c>
      <c r="D49" s="98" t="s">
        <v>280</v>
      </c>
      <c r="E49" s="98" t="s">
        <v>279</v>
      </c>
      <c r="F49" s="98" t="s">
        <v>280</v>
      </c>
      <c r="G49" s="98" t="s">
        <v>281</v>
      </c>
      <c r="H49" s="98" t="s">
        <v>280</v>
      </c>
    </row>
    <row r="50" spans="2:9" ht="20.149999999999999" customHeight="1">
      <c r="C50" s="98" t="s">
        <v>274</v>
      </c>
      <c r="D50" s="99">
        <v>15</v>
      </c>
      <c r="E50" s="98" t="s">
        <v>210</v>
      </c>
      <c r="F50" s="99">
        <v>3</v>
      </c>
      <c r="G50" s="98" t="s">
        <v>219</v>
      </c>
      <c r="H50" s="99">
        <v>20</v>
      </c>
      <c r="I50" s="97"/>
    </row>
    <row r="51" spans="2:9" ht="20.149999999999999" customHeight="1">
      <c r="C51" s="98" t="s">
        <v>205</v>
      </c>
      <c r="D51" s="99">
        <v>26</v>
      </c>
      <c r="E51" s="98" t="s">
        <v>214</v>
      </c>
      <c r="F51" s="99">
        <v>100</v>
      </c>
      <c r="G51" s="98" t="s">
        <v>227</v>
      </c>
      <c r="H51" s="99">
        <v>9</v>
      </c>
      <c r="I51" s="97"/>
    </row>
    <row r="52" spans="2:9" ht="20.149999999999999" customHeight="1">
      <c r="C52" s="98" t="s">
        <v>208</v>
      </c>
      <c r="D52" s="99">
        <v>100</v>
      </c>
      <c r="E52" s="98" t="s">
        <v>275</v>
      </c>
      <c r="F52" s="99">
        <v>60</v>
      </c>
      <c r="G52" s="98" t="s">
        <v>238</v>
      </c>
      <c r="H52" s="99">
        <v>10</v>
      </c>
      <c r="I52" s="97"/>
    </row>
    <row r="53" spans="2:9" ht="20.149999999999999" customHeight="1">
      <c r="C53" s="100"/>
      <c r="D53" s="100"/>
      <c r="E53" s="100"/>
      <c r="F53" s="474" t="s">
        <v>282</v>
      </c>
      <c r="G53" s="475"/>
      <c r="H53" s="99">
        <v>343</v>
      </c>
      <c r="I53" s="97"/>
    </row>
    <row r="54" spans="2:9" ht="20.149999999999999" customHeight="1">
      <c r="B54" s="97"/>
      <c r="C54" s="97"/>
      <c r="D54" s="97"/>
      <c r="E54" s="97"/>
      <c r="F54" s="97"/>
      <c r="G54" s="97"/>
      <c r="H54" s="97"/>
      <c r="I54" s="97"/>
    </row>
    <row r="55" spans="2:9" ht="20.149999999999999" customHeight="1">
      <c r="B55" s="97"/>
      <c r="C55" s="97"/>
      <c r="D55" s="97"/>
      <c r="E55" s="97"/>
      <c r="F55" s="97"/>
      <c r="G55" s="97"/>
      <c r="H55" s="97"/>
      <c r="I55" s="97"/>
    </row>
    <row r="56" spans="2:9" ht="20.149999999999999" customHeight="1"/>
    <row r="57" spans="2:9" ht="20.149999999999999" customHeight="1"/>
    <row r="58" spans="2:9" ht="20.149999999999999" customHeight="1"/>
    <row r="59" spans="2:9" ht="20.149999999999999" customHeight="1"/>
    <row r="60" spans="2:9" ht="20.149999999999999" customHeight="1"/>
    <row r="61" spans="2:9" ht="20.149999999999999" customHeight="1"/>
    <row r="62" spans="2:9" ht="20.149999999999999" customHeight="1"/>
    <row r="63" spans="2:9" ht="20.149999999999999" customHeight="1"/>
    <row r="64" spans="2:9" ht="20.149999999999999" customHeight="1"/>
    <row r="65" ht="20.149999999999999" customHeight="1"/>
    <row r="66" ht="20.149999999999999" customHeight="1"/>
    <row r="67" ht="20.149999999999999" customHeight="1"/>
    <row r="68" ht="20.149999999999999" customHeight="1"/>
    <row r="69" ht="20.149999999999999" customHeight="1"/>
    <row r="70" ht="20.149999999999999" customHeight="1"/>
    <row r="71" ht="20.149999999999999" customHeight="1"/>
    <row r="72" ht="20.149999999999999" customHeight="1"/>
    <row r="73" ht="20.149999999999999" customHeight="1"/>
    <row r="74" ht="20.149999999999999" customHeight="1"/>
    <row r="75" ht="20.149999999999999" customHeight="1"/>
    <row r="76" ht="20.149999999999999" customHeight="1"/>
    <row r="77" ht="20.149999999999999" customHeight="1"/>
    <row r="78" ht="20.149999999999999" customHeight="1"/>
    <row r="79" ht="20.149999999999999" customHeight="1"/>
    <row r="80" ht="20.149999999999999" customHeight="1"/>
    <row r="81" ht="20.149999999999999" customHeight="1"/>
    <row r="82" ht="20.149999999999999" customHeight="1"/>
    <row r="83" ht="20.149999999999999" customHeight="1"/>
    <row r="84" ht="20.149999999999999" customHeight="1"/>
    <row r="85" ht="20.149999999999999" customHeight="1"/>
    <row r="86" ht="20.149999999999999" customHeight="1"/>
    <row r="87" ht="20.149999999999999" customHeight="1"/>
    <row r="88" ht="20.149999999999999" customHeight="1"/>
    <row r="89" ht="20.149999999999999" customHeight="1"/>
    <row r="90" ht="20.149999999999999" customHeight="1"/>
    <row r="91" ht="20.149999999999999" customHeight="1"/>
    <row r="92" ht="20.149999999999999" customHeight="1"/>
    <row r="93" ht="20.149999999999999" customHeight="1"/>
    <row r="94" ht="20.149999999999999" customHeight="1"/>
    <row r="95" ht="20.149999999999999" customHeight="1"/>
    <row r="96" ht="20.149999999999999" customHeight="1"/>
    <row r="97" ht="20.149999999999999" customHeight="1"/>
    <row r="98" ht="20.149999999999999" customHeight="1"/>
    <row r="99" ht="20.149999999999999" customHeight="1"/>
    <row r="100" ht="20.149999999999999" customHeight="1"/>
    <row r="101" ht="20.149999999999999" customHeight="1"/>
    <row r="102" ht="20.149999999999999" customHeight="1"/>
    <row r="103" ht="20.149999999999999" customHeight="1"/>
    <row r="104" ht="20.149999999999999" customHeight="1"/>
    <row r="105" ht="20.149999999999999" customHeight="1"/>
    <row r="106" ht="20.149999999999999" customHeight="1"/>
    <row r="107" ht="20.149999999999999" customHeight="1"/>
    <row r="108" ht="20.149999999999999" customHeight="1"/>
    <row r="109" ht="20.149999999999999" customHeight="1"/>
    <row r="110" ht="20.149999999999999" customHeight="1"/>
    <row r="111" ht="20.149999999999999" customHeight="1"/>
    <row r="112" ht="20.149999999999999" customHeight="1"/>
    <row r="113" ht="20.149999999999999" customHeight="1"/>
    <row r="114" ht="20.149999999999999" customHeight="1"/>
    <row r="115" ht="20.149999999999999" customHeight="1"/>
    <row r="116" ht="20.149999999999999" customHeight="1"/>
    <row r="117" ht="20.149999999999999" customHeight="1"/>
    <row r="118" ht="20.149999999999999" customHeight="1"/>
    <row r="119" ht="20.149999999999999" customHeight="1"/>
    <row r="120" ht="20.149999999999999" customHeight="1"/>
    <row r="121" ht="20.149999999999999" customHeight="1"/>
    <row r="122" ht="20.149999999999999" customHeight="1"/>
    <row r="123" ht="20.149999999999999" customHeight="1"/>
    <row r="124" ht="20.149999999999999" customHeight="1"/>
    <row r="125" ht="20.149999999999999" customHeight="1"/>
    <row r="126" ht="20.149999999999999" customHeight="1"/>
    <row r="127" ht="20.149999999999999" customHeight="1"/>
    <row r="128" ht="20.149999999999999" customHeight="1"/>
    <row r="129" ht="20.149999999999999" customHeight="1"/>
    <row r="130" ht="20.149999999999999" customHeight="1"/>
    <row r="131" ht="20.149999999999999" customHeight="1"/>
    <row r="132" ht="20.149999999999999" customHeight="1"/>
    <row r="133" ht="20.149999999999999" customHeight="1"/>
    <row r="134" ht="20.149999999999999" customHeight="1"/>
    <row r="135" ht="20.149999999999999" customHeight="1"/>
    <row r="136" ht="20.149999999999999" customHeight="1"/>
    <row r="137" ht="20.149999999999999" customHeight="1"/>
    <row r="138" ht="20.149999999999999" customHeight="1"/>
    <row r="139" ht="20.149999999999999" customHeight="1"/>
    <row r="140" ht="20.149999999999999" customHeight="1"/>
    <row r="141" ht="20.149999999999999" customHeight="1"/>
    <row r="142" ht="20.149999999999999" customHeight="1"/>
    <row r="143" ht="20.149999999999999" customHeight="1"/>
    <row r="144" ht="20.149999999999999" customHeight="1"/>
    <row r="145" ht="20.149999999999999" customHeight="1"/>
    <row r="146" ht="20.149999999999999" customHeight="1"/>
    <row r="147" ht="20.149999999999999" customHeight="1"/>
    <row r="148" ht="20.149999999999999" customHeight="1"/>
    <row r="149" ht="20.149999999999999" customHeight="1"/>
    <row r="150" ht="20.149999999999999" customHeight="1"/>
    <row r="151" ht="20.149999999999999" customHeight="1"/>
    <row r="152" ht="20.149999999999999" customHeight="1"/>
    <row r="153" ht="20.149999999999999" customHeight="1"/>
    <row r="154" ht="20.149999999999999" customHeight="1"/>
    <row r="155" ht="20.149999999999999" customHeight="1"/>
    <row r="156" ht="20.149999999999999" customHeight="1"/>
    <row r="157" ht="20.149999999999999" customHeight="1"/>
    <row r="158" ht="20.149999999999999" customHeight="1"/>
    <row r="159" ht="20.149999999999999" customHeight="1"/>
    <row r="160" ht="20.149999999999999" customHeight="1"/>
    <row r="161" ht="20.149999999999999" customHeight="1"/>
    <row r="162" ht="20.149999999999999" customHeight="1"/>
    <row r="163" ht="20.149999999999999" customHeight="1"/>
    <row r="164" ht="20.149999999999999" customHeight="1"/>
    <row r="165" ht="20.149999999999999" customHeight="1"/>
    <row r="166" ht="20.149999999999999" customHeight="1"/>
    <row r="167" ht="20.149999999999999" customHeight="1"/>
    <row r="168" ht="20.149999999999999" customHeight="1"/>
    <row r="169" ht="20.149999999999999" customHeight="1"/>
    <row r="170" ht="20.149999999999999" customHeight="1"/>
    <row r="171" ht="20.149999999999999" customHeight="1"/>
    <row r="172" ht="20.149999999999999" customHeight="1"/>
    <row r="173" ht="20.149999999999999" customHeight="1"/>
    <row r="174" ht="20.149999999999999" customHeight="1"/>
    <row r="175" ht="20.149999999999999" customHeight="1"/>
    <row r="176" ht="20.149999999999999" customHeight="1"/>
    <row r="177" ht="20.149999999999999" customHeight="1"/>
    <row r="178" ht="20.149999999999999" customHeight="1"/>
    <row r="179" ht="20.149999999999999" customHeight="1"/>
    <row r="180" ht="20.149999999999999" customHeight="1"/>
    <row r="181" ht="20.149999999999999" customHeight="1"/>
    <row r="182" ht="20.149999999999999" customHeight="1"/>
    <row r="183" ht="20.149999999999999" customHeight="1"/>
    <row r="184" ht="20.149999999999999" customHeight="1"/>
    <row r="185" ht="20.149999999999999" customHeight="1"/>
    <row r="186" ht="20.149999999999999" customHeight="1"/>
    <row r="187" ht="20.149999999999999" customHeight="1"/>
    <row r="188" ht="20.149999999999999" customHeight="1"/>
    <row r="189" ht="20.149999999999999" customHeight="1"/>
    <row r="190" ht="20.149999999999999" customHeight="1"/>
    <row r="191" ht="20.149999999999999" customHeight="1"/>
    <row r="192" ht="20.149999999999999" customHeight="1"/>
    <row r="193" ht="20.149999999999999" customHeight="1"/>
    <row r="194" ht="20.149999999999999" customHeight="1"/>
    <row r="195" ht="20.149999999999999" customHeight="1"/>
    <row r="196" ht="20.149999999999999" customHeight="1"/>
    <row r="197" ht="20.149999999999999" customHeight="1"/>
    <row r="198" ht="20.149999999999999" customHeight="1"/>
    <row r="199" ht="20.149999999999999" customHeight="1"/>
    <row r="200" ht="20.149999999999999" customHeight="1"/>
    <row r="201" ht="20.149999999999999" customHeight="1"/>
    <row r="202" ht="20.149999999999999" customHeight="1"/>
    <row r="203" ht="20.149999999999999" customHeight="1"/>
    <row r="204" ht="20.149999999999999" customHeight="1"/>
    <row r="205" ht="20.149999999999999" customHeight="1"/>
    <row r="206" ht="20.149999999999999" customHeight="1"/>
    <row r="207" ht="20.149999999999999" customHeight="1"/>
    <row r="208" ht="20.149999999999999" customHeight="1"/>
    <row r="209" ht="20.149999999999999" customHeight="1"/>
    <row r="210" ht="20.149999999999999" customHeight="1"/>
    <row r="211" ht="20.149999999999999" customHeight="1"/>
    <row r="212" ht="20.149999999999999" customHeight="1"/>
    <row r="213" ht="20.149999999999999" customHeight="1"/>
    <row r="214" ht="20.149999999999999" customHeight="1"/>
    <row r="215" ht="20.149999999999999" customHeight="1"/>
    <row r="216" ht="20.149999999999999" customHeight="1"/>
    <row r="217" ht="20.149999999999999" customHeight="1"/>
    <row r="218" ht="20.149999999999999" customHeight="1"/>
    <row r="219" ht="20.149999999999999" customHeight="1"/>
    <row r="220" ht="20.149999999999999" customHeight="1"/>
    <row r="221" ht="20.149999999999999" customHeight="1"/>
    <row r="222" ht="20.149999999999999" customHeight="1"/>
    <row r="223" ht="20.149999999999999" customHeight="1"/>
    <row r="224" ht="20.149999999999999" customHeight="1"/>
    <row r="225" ht="20.149999999999999" customHeight="1"/>
    <row r="226" ht="20.149999999999999" customHeight="1"/>
    <row r="227" ht="20.149999999999999" customHeight="1"/>
    <row r="228" ht="20.149999999999999" customHeight="1"/>
    <row r="229" ht="20.149999999999999" customHeight="1"/>
    <row r="230" ht="20.149999999999999" customHeight="1"/>
    <row r="231" ht="20.149999999999999" customHeight="1"/>
    <row r="232" ht="20.149999999999999" customHeight="1"/>
    <row r="233" ht="20.149999999999999" customHeight="1"/>
    <row r="234" ht="20.149999999999999" customHeight="1"/>
    <row r="235" ht="20.149999999999999" customHeight="1"/>
    <row r="236" ht="20.149999999999999" customHeight="1"/>
    <row r="237" ht="20.149999999999999" customHeight="1"/>
    <row r="238" ht="20.149999999999999" customHeight="1"/>
    <row r="239" ht="20.149999999999999" customHeight="1"/>
    <row r="240" ht="20.149999999999999" customHeight="1"/>
    <row r="241" ht="20.149999999999999" customHeight="1"/>
    <row r="242" ht="20.149999999999999" customHeight="1"/>
    <row r="243" ht="20.149999999999999" customHeight="1"/>
    <row r="244" ht="20.149999999999999" customHeight="1"/>
    <row r="245" ht="20.149999999999999" customHeight="1"/>
    <row r="246" ht="20.149999999999999" customHeight="1"/>
    <row r="247" ht="20.149999999999999" customHeight="1"/>
    <row r="248" ht="20.149999999999999" customHeight="1"/>
    <row r="249" ht="20.149999999999999" customHeight="1"/>
    <row r="250" ht="20.149999999999999" customHeight="1"/>
    <row r="251" ht="20.149999999999999" customHeight="1"/>
    <row r="252" ht="20.149999999999999" customHeight="1"/>
    <row r="253" ht="20.149999999999999" customHeight="1"/>
    <row r="254" ht="20.149999999999999" customHeight="1"/>
    <row r="255" ht="20.149999999999999" customHeight="1"/>
    <row r="256" ht="20.149999999999999" customHeight="1"/>
    <row r="257" ht="20.149999999999999" customHeight="1"/>
    <row r="258" ht="20.149999999999999" customHeight="1"/>
    <row r="259" ht="20.149999999999999" customHeight="1"/>
    <row r="260" ht="20.149999999999999" customHeight="1"/>
    <row r="261" ht="20.149999999999999" customHeight="1"/>
    <row r="262" ht="20.149999999999999" customHeight="1"/>
    <row r="263" ht="20.149999999999999" customHeight="1"/>
    <row r="264" ht="20.149999999999999" customHeight="1"/>
    <row r="265" ht="20.149999999999999" customHeight="1"/>
    <row r="266" ht="20.149999999999999" customHeight="1"/>
    <row r="267" ht="20.149999999999999" customHeight="1"/>
    <row r="268" ht="20.149999999999999" customHeight="1"/>
    <row r="269" ht="20.149999999999999" customHeight="1"/>
    <row r="270" ht="20.149999999999999" customHeight="1"/>
    <row r="271" ht="20.149999999999999" customHeight="1"/>
    <row r="272" ht="20.149999999999999" customHeight="1"/>
    <row r="273" ht="20.149999999999999" customHeight="1"/>
    <row r="274" ht="20.149999999999999" customHeight="1"/>
    <row r="275" ht="20.149999999999999" customHeight="1"/>
    <row r="276" ht="20.149999999999999" customHeight="1"/>
    <row r="277" ht="20.149999999999999" customHeight="1"/>
    <row r="278" ht="20.149999999999999" customHeight="1"/>
    <row r="279" ht="20.149999999999999" customHeight="1"/>
    <row r="280" ht="20.149999999999999" customHeight="1"/>
    <row r="281" ht="20.149999999999999" customHeight="1"/>
    <row r="282" ht="20.149999999999999" customHeight="1"/>
    <row r="283" ht="20.149999999999999" customHeight="1"/>
    <row r="284" ht="20.149999999999999" customHeight="1"/>
    <row r="285" ht="20.149999999999999" customHeight="1"/>
    <row r="286" ht="20.149999999999999" customHeight="1"/>
    <row r="287" ht="20.149999999999999" customHeight="1"/>
    <row r="288" ht="20.149999999999999" customHeight="1"/>
    <row r="289" ht="20.149999999999999" customHeight="1"/>
    <row r="290" ht="20.149999999999999" customHeight="1"/>
    <row r="291" ht="20.149999999999999" customHeight="1"/>
    <row r="292" ht="20.149999999999999" customHeight="1"/>
    <row r="293" ht="20.149999999999999" customHeight="1"/>
    <row r="294" ht="20.149999999999999" customHeight="1"/>
    <row r="295" ht="20.149999999999999" customHeight="1"/>
    <row r="296" ht="20.149999999999999" customHeight="1"/>
    <row r="297" ht="20.149999999999999" customHeight="1"/>
    <row r="298" ht="20.149999999999999" customHeight="1"/>
    <row r="299" ht="20.149999999999999" customHeight="1"/>
    <row r="300" ht="20.149999999999999" customHeight="1"/>
    <row r="301" ht="20.149999999999999" customHeight="1"/>
    <row r="302" ht="20.149999999999999" customHeight="1"/>
    <row r="303" ht="20.149999999999999" customHeight="1"/>
    <row r="304" ht="20.149999999999999" customHeight="1"/>
    <row r="305" ht="20.149999999999999" customHeight="1"/>
    <row r="306" ht="20.149999999999999" customHeight="1"/>
    <row r="307" ht="20.149999999999999" customHeight="1"/>
    <row r="308" ht="20.149999999999999" customHeight="1"/>
    <row r="309" ht="20.149999999999999" customHeight="1"/>
  </sheetData>
  <customSheetViews>
    <customSheetView guid="{9CD6CDFB-0526-4987-BB9B-F12261C08409}" showPageBreaks="1" showGridLines="0" showAutoFilter="1" view="pageBreakPreview">
      <pane xSplit="4" ySplit="4" topLeftCell="E32" activePane="bottomRight" state="frozen"/>
      <selection pane="bottomRight" activeCell="A13" sqref="A13"/>
      <pageMargins left="0.59055118110236227" right="0.59055118110236227" top="0.86614173228346458" bottom="0.31496062992125984" header="0.51181102362204722" footer="0.51181102362204722"/>
      <printOptions horizontalCentered="1"/>
      <pageSetup paperSize="9" scale="65" orientation="landscape" horizontalDpi="4294967292" r:id="rId1"/>
      <headerFooter alignWithMargins="0"/>
      <autoFilter ref="B1:M1" xr:uid="{C9271EC6-9CF7-4B90-A847-72FBE85C7DF0}"/>
    </customSheetView>
    <customSheetView guid="{47FE580C-1B40-484B-A27C-9C582BD9B048}" showPageBreaks="1" showGridLines="0" printArea="1" showAutoFilter="1" view="pageBreakPreview">
      <pane xSplit="4" ySplit="4" topLeftCell="E5" activePane="bottomRight" state="frozen"/>
      <selection pane="bottomRight" activeCell="A13" sqref="A13"/>
      <pageMargins left="0.59055118110236227" right="0.59055118110236227" top="0.86614173228346458" bottom="0.31496062992125984" header="0.51181102362204722" footer="0.51181102362204722"/>
      <printOptions horizontalCentered="1"/>
      <pageSetup paperSize="9" scale="65" orientation="landscape" horizontalDpi="4294967292" r:id="rId2"/>
      <headerFooter alignWithMargins="0"/>
      <autoFilter ref="B1:M1" xr:uid="{7F6928D1-98A5-4782-9BC8-27578847904A}"/>
    </customSheetView>
    <customSheetView guid="{B07D689D-A88D-4FD6-A5A1-1BAAB5F2B100}" showPageBreaks="1" showGridLines="0" printArea="1" showAutoFilter="1" view="pageBreakPreview">
      <pane xSplit="4" ySplit="4" topLeftCell="E23" activePane="bottomRight" state="frozen"/>
      <selection pane="bottomRight" activeCell="G40" sqref="G40"/>
      <pageMargins left="0.59055118110236227" right="0.59055118110236227" top="0.86614173228346458" bottom="0.31496062992125984" header="0.51181102362204722" footer="0.51181102362204722"/>
      <printOptions horizontalCentered="1"/>
      <pageSetup paperSize="9" scale="65" orientation="landscape" r:id="rId3"/>
      <headerFooter alignWithMargins="0"/>
      <autoFilter ref="B1:M1" xr:uid="{471F61AF-B5D8-4EE9-9C70-7D547F978F43}"/>
    </customSheetView>
  </customSheetViews>
  <mergeCells count="9">
    <mergeCell ref="C48:H48"/>
    <mergeCell ref="F53:G53"/>
    <mergeCell ref="B43:C43"/>
    <mergeCell ref="B29:B41"/>
    <mergeCell ref="E3:P3"/>
    <mergeCell ref="D3:D4"/>
    <mergeCell ref="B5:B28"/>
    <mergeCell ref="B42:C42"/>
    <mergeCell ref="B3:C4"/>
  </mergeCells>
  <phoneticPr fontId="15"/>
  <printOptions horizontalCentered="1"/>
  <pageMargins left="0.19685039370078741" right="0.19685039370078741" top="0.39370078740157483" bottom="0.39370078740157483" header="0.31496062992125984" footer="0.31496062992125984"/>
  <pageSetup paperSize="9" scale="64" orientation="landscape" r:id="rId4"/>
  <headerFooter alignWithMargins="0"/>
  <rowBreaks count="1" manualBreakCount="1">
    <brk id="45" max="1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4:H47"/>
  <sheetViews>
    <sheetView showGridLines="0" view="pageBreakPreview" zoomScaleNormal="100" zoomScaleSheetLayoutView="100" workbookViewId="0">
      <selection activeCell="B37" sqref="B37"/>
    </sheetView>
  </sheetViews>
  <sheetFormatPr defaultColWidth="9" defaultRowHeight="14"/>
  <cols>
    <col min="1" max="1" width="3.453125" style="15" customWidth="1"/>
    <col min="2" max="2" width="15.6328125" style="15" customWidth="1"/>
    <col min="3" max="3" width="20.6328125" style="15" customWidth="1"/>
    <col min="4" max="5" width="15.6328125" style="15" customWidth="1"/>
    <col min="6" max="6" width="30.6328125" style="15" customWidth="1"/>
    <col min="7" max="7" width="7.453125" style="15" bestFit="1" customWidth="1"/>
    <col min="8" max="8" width="3.36328125" style="15" customWidth="1"/>
    <col min="9" max="16384" width="9" style="15"/>
  </cols>
  <sheetData>
    <row r="4" spans="1:8" ht="16.5">
      <c r="A4" s="360" t="s">
        <v>0</v>
      </c>
      <c r="B4" s="360"/>
      <c r="C4" s="360"/>
      <c r="D4" s="360"/>
      <c r="E4" s="360"/>
      <c r="F4" s="360"/>
      <c r="G4" s="360"/>
      <c r="H4" s="360"/>
    </row>
    <row r="6" spans="1:8">
      <c r="A6" s="65"/>
      <c r="B6" s="66"/>
      <c r="C6" s="66"/>
      <c r="D6" s="66"/>
      <c r="E6" s="66"/>
      <c r="F6" s="21"/>
      <c r="G6" s="67"/>
      <c r="H6" s="62"/>
    </row>
    <row r="7" spans="1:8">
      <c r="A7" s="68"/>
      <c r="B7" s="19" t="s">
        <v>326</v>
      </c>
      <c r="C7" s="19"/>
      <c r="D7" s="19"/>
      <c r="E7" s="19"/>
      <c r="F7" s="69" t="s">
        <v>251</v>
      </c>
      <c r="G7" s="80">
        <v>1</v>
      </c>
      <c r="H7" s="70"/>
    </row>
    <row r="8" spans="1:8">
      <c r="A8" s="68"/>
      <c r="B8" s="19"/>
      <c r="C8" s="19"/>
      <c r="D8" s="19"/>
      <c r="E8" s="19"/>
      <c r="G8" s="80"/>
      <c r="H8" s="70"/>
    </row>
    <row r="9" spans="1:8">
      <c r="A9" s="68"/>
      <c r="B9" s="19"/>
      <c r="C9" s="19"/>
      <c r="D9" s="19"/>
      <c r="E9" s="19"/>
      <c r="G9" s="80"/>
      <c r="H9" s="70"/>
    </row>
    <row r="10" spans="1:8">
      <c r="A10" s="68"/>
      <c r="B10" s="19" t="s">
        <v>327</v>
      </c>
      <c r="C10" s="19"/>
      <c r="D10" s="19"/>
      <c r="E10" s="19"/>
      <c r="G10" s="80"/>
      <c r="H10" s="70"/>
    </row>
    <row r="11" spans="1:8">
      <c r="A11" s="68"/>
      <c r="B11" s="71" t="s">
        <v>1</v>
      </c>
      <c r="C11" s="19"/>
      <c r="D11" s="19"/>
      <c r="E11" s="19"/>
      <c r="F11" s="69" t="s">
        <v>251</v>
      </c>
      <c r="G11" s="80">
        <v>7</v>
      </c>
      <c r="H11" s="70"/>
    </row>
    <row r="12" spans="1:8">
      <c r="A12" s="68"/>
      <c r="B12" s="71" t="s">
        <v>2</v>
      </c>
      <c r="C12" s="19"/>
      <c r="D12" s="19"/>
      <c r="E12" s="19"/>
      <c r="F12" s="69" t="s">
        <v>251</v>
      </c>
      <c r="G12" s="80">
        <v>17</v>
      </c>
      <c r="H12" s="70"/>
    </row>
    <row r="13" spans="1:8">
      <c r="A13" s="68"/>
      <c r="G13" s="81"/>
      <c r="H13" s="70"/>
    </row>
    <row r="14" spans="1:8">
      <c r="A14" s="68"/>
      <c r="B14" s="72"/>
      <c r="C14" s="19"/>
      <c r="D14" s="19"/>
      <c r="E14" s="19"/>
      <c r="G14" s="80"/>
      <c r="H14" s="70"/>
    </row>
    <row r="15" spans="1:8" ht="13.5" customHeight="1">
      <c r="A15" s="68"/>
      <c r="B15" s="19" t="s">
        <v>328</v>
      </c>
      <c r="C15" s="19"/>
      <c r="D15" s="19"/>
      <c r="E15" s="19"/>
      <c r="G15" s="80"/>
      <c r="H15" s="70"/>
    </row>
    <row r="16" spans="1:8">
      <c r="A16" s="68"/>
      <c r="B16" s="71" t="s">
        <v>1</v>
      </c>
      <c r="C16" s="19"/>
      <c r="D16" s="19"/>
      <c r="E16" s="19"/>
      <c r="F16" s="69" t="s">
        <v>251</v>
      </c>
      <c r="G16" s="80">
        <v>23</v>
      </c>
      <c r="H16" s="70"/>
    </row>
    <row r="17" spans="1:8">
      <c r="A17" s="68"/>
      <c r="B17" s="71" t="s">
        <v>2</v>
      </c>
      <c r="C17" s="19"/>
      <c r="D17" s="19"/>
      <c r="E17" s="19"/>
      <c r="F17" s="69" t="s">
        <v>251</v>
      </c>
      <c r="G17" s="80">
        <v>28</v>
      </c>
      <c r="H17" s="70"/>
    </row>
    <row r="18" spans="1:8">
      <c r="A18" s="68"/>
      <c r="G18" s="81"/>
      <c r="H18" s="70"/>
    </row>
    <row r="19" spans="1:8">
      <c r="A19" s="68"/>
      <c r="G19" s="81"/>
      <c r="H19" s="70"/>
    </row>
    <row r="20" spans="1:8">
      <c r="A20" s="68"/>
      <c r="B20" s="19" t="s">
        <v>329</v>
      </c>
      <c r="C20" s="19"/>
      <c r="D20" s="19"/>
      <c r="E20" s="19"/>
      <c r="F20" s="73"/>
      <c r="G20" s="81"/>
      <c r="H20" s="70"/>
    </row>
    <row r="21" spans="1:8">
      <c r="A21" s="68"/>
      <c r="B21" s="19"/>
      <c r="C21" s="72" t="s">
        <v>330</v>
      </c>
      <c r="F21" s="73"/>
      <c r="G21" s="81"/>
      <c r="H21" s="70"/>
    </row>
    <row r="22" spans="1:8">
      <c r="A22" s="68"/>
      <c r="B22" s="71" t="s">
        <v>1</v>
      </c>
      <c r="C22" s="19"/>
      <c r="D22" s="19"/>
      <c r="E22" s="19"/>
      <c r="F22" s="69" t="s">
        <v>251</v>
      </c>
      <c r="G22" s="80">
        <v>30</v>
      </c>
      <c r="H22" s="70"/>
    </row>
    <row r="23" spans="1:8">
      <c r="A23" s="68"/>
      <c r="B23" s="71" t="s">
        <v>2</v>
      </c>
      <c r="C23" s="19"/>
      <c r="D23" s="19"/>
      <c r="E23" s="19"/>
      <c r="F23" s="69" t="s">
        <v>251</v>
      </c>
      <c r="G23" s="80">
        <v>37</v>
      </c>
      <c r="H23" s="70"/>
    </row>
    <row r="24" spans="1:8">
      <c r="A24" s="68"/>
      <c r="G24" s="81"/>
      <c r="H24" s="70"/>
    </row>
    <row r="25" spans="1:8">
      <c r="A25" s="68"/>
      <c r="G25" s="81"/>
      <c r="H25" s="70"/>
    </row>
    <row r="26" spans="1:8">
      <c r="A26" s="68"/>
      <c r="B26" s="19" t="s">
        <v>331</v>
      </c>
      <c r="C26" s="19"/>
      <c r="D26" s="19"/>
      <c r="E26" s="19"/>
      <c r="F26" s="69" t="s">
        <v>251</v>
      </c>
      <c r="G26" s="80">
        <v>41</v>
      </c>
      <c r="H26" s="70"/>
    </row>
    <row r="27" spans="1:8">
      <c r="A27" s="68"/>
      <c r="C27" s="72"/>
      <c r="H27" s="70"/>
    </row>
    <row r="28" spans="1:8">
      <c r="A28" s="68"/>
      <c r="G28" s="81"/>
      <c r="H28" s="70"/>
    </row>
    <row r="29" spans="1:8">
      <c r="A29" s="68"/>
      <c r="B29" s="19" t="s">
        <v>332</v>
      </c>
      <c r="C29" s="19"/>
      <c r="D29" s="19"/>
      <c r="E29" s="19"/>
      <c r="G29" s="81"/>
      <c r="H29" s="70"/>
    </row>
    <row r="30" spans="1:8">
      <c r="A30" s="68"/>
      <c r="B30" s="71" t="s">
        <v>1</v>
      </c>
      <c r="C30" s="19"/>
      <c r="D30" s="19"/>
      <c r="E30" s="19"/>
      <c r="F30" s="69" t="s">
        <v>251</v>
      </c>
      <c r="G30" s="80">
        <v>42</v>
      </c>
      <c r="H30" s="70"/>
    </row>
    <row r="31" spans="1:8">
      <c r="A31" s="68"/>
      <c r="B31" s="71" t="s">
        <v>2</v>
      </c>
      <c r="C31" s="19"/>
      <c r="D31" s="19"/>
      <c r="E31" s="19"/>
      <c r="F31" s="69" t="s">
        <v>251</v>
      </c>
      <c r="G31" s="80">
        <v>63</v>
      </c>
      <c r="H31" s="70"/>
    </row>
    <row r="32" spans="1:8">
      <c r="A32" s="68"/>
      <c r="G32" s="81"/>
      <c r="H32" s="70"/>
    </row>
    <row r="33" spans="1:8">
      <c r="A33" s="68"/>
      <c r="G33" s="81"/>
      <c r="H33" s="70"/>
    </row>
    <row r="34" spans="1:8">
      <c r="A34" s="68"/>
      <c r="B34" s="19" t="s">
        <v>3</v>
      </c>
      <c r="C34" s="19"/>
      <c r="D34" s="19"/>
      <c r="E34" s="19"/>
      <c r="F34" s="69" t="s">
        <v>251</v>
      </c>
      <c r="G34" s="80">
        <v>73</v>
      </c>
      <c r="H34" s="70"/>
    </row>
    <row r="35" spans="1:8">
      <c r="A35" s="68"/>
      <c r="G35" s="81"/>
      <c r="H35" s="70"/>
    </row>
    <row r="36" spans="1:8">
      <c r="A36" s="68"/>
      <c r="G36" s="81"/>
      <c r="H36" s="70"/>
    </row>
    <row r="37" spans="1:8">
      <c r="A37" s="68"/>
      <c r="B37" s="19" t="s">
        <v>4</v>
      </c>
      <c r="C37" s="19"/>
      <c r="D37" s="19"/>
      <c r="E37" s="19"/>
      <c r="F37" s="69" t="s">
        <v>251</v>
      </c>
      <c r="G37" s="80">
        <v>76</v>
      </c>
      <c r="H37" s="70"/>
    </row>
    <row r="38" spans="1:8">
      <c r="A38" s="29"/>
      <c r="B38" s="74"/>
      <c r="C38" s="75"/>
      <c r="D38" s="75"/>
      <c r="E38" s="75"/>
      <c r="F38" s="28"/>
      <c r="G38" s="74"/>
      <c r="H38" s="76"/>
    </row>
    <row r="39" spans="1:8">
      <c r="B39" s="19"/>
      <c r="G39" s="72"/>
    </row>
    <row r="41" spans="1:8">
      <c r="G41" s="77"/>
    </row>
    <row r="42" spans="1:8">
      <c r="G42" s="77"/>
    </row>
    <row r="43" spans="1:8">
      <c r="G43" s="77"/>
    </row>
    <row r="46" spans="1:8">
      <c r="B46" s="19"/>
    </row>
    <row r="47" spans="1:8">
      <c r="B47" s="19"/>
      <c r="G47" s="73"/>
    </row>
  </sheetData>
  <customSheetViews>
    <customSheetView guid="{9CD6CDFB-0526-4987-BB9B-F12261C08409}" showPageBreaks="1" showGridLines="0" view="pageBreakPreview">
      <selection activeCell="B32" sqref="B32"/>
      <pageMargins left="0.59055118110236227" right="0.39370078740157483" top="0.98425196850393704" bottom="0.98425196850393704" header="0.51181102362204722" footer="0.51181102362204722"/>
      <printOptions horizontalCentered="1"/>
      <pageSetup paperSize="9" scale="120" orientation="portrait" r:id="rId1"/>
      <headerFooter alignWithMargins="0"/>
    </customSheetView>
    <customSheetView guid="{47FE580C-1B40-484B-A27C-9C582BD9B048}" showPageBreaks="1" showGridLines="0" view="pageBreakPreview" topLeftCell="A4">
      <selection activeCell="B32" sqref="B32"/>
      <pageMargins left="0.59055118110236227" right="0.39370078740157483" top="0.98425196850393704" bottom="0.98425196850393704" header="0.51181102362204722" footer="0.51181102362204722"/>
      <printOptions horizontalCentered="1"/>
      <pageSetup paperSize="9" scale="120" orientation="portrait" r:id="rId2"/>
      <headerFooter alignWithMargins="0"/>
    </customSheetView>
    <customSheetView guid="{B07D689D-A88D-4FD6-A5A1-1BAAB5F2B100}" showPageBreaks="1" showGridLines="0" view="pageBreakPreview">
      <selection activeCell="H14" sqref="H14"/>
      <pageMargins left="0.59055118110236227" right="0.39370078740157483" top="0.98425196850393704" bottom="0.98425196850393704" header="0.51181102362204722" footer="0.51181102362204722"/>
      <printOptions horizontalCentered="1"/>
      <pageSetup paperSize="9" scale="120" orientation="portrait" r:id="rId3"/>
      <headerFooter alignWithMargins="0"/>
    </customSheetView>
  </customSheetViews>
  <mergeCells count="1">
    <mergeCell ref="A4:H4"/>
  </mergeCells>
  <phoneticPr fontId="3"/>
  <printOptions horizontalCentered="1"/>
  <pageMargins left="0.59055118110236227" right="0.19685039370078741" top="0.39370078740157483" bottom="0.39370078740157483" header="0.51181102362204722" footer="0.51181102362204722"/>
  <pageSetup paperSize="9" scale="109" orientation="landscape" r:id="rId4"/>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V68"/>
  <sheetViews>
    <sheetView showGridLines="0" view="pageBreakPreview" zoomScaleNormal="100" zoomScaleSheetLayoutView="100" workbookViewId="0">
      <pane xSplit="1" ySplit="6" topLeftCell="B7" activePane="bottomRight" state="frozen"/>
      <selection activeCell="A34" sqref="A34:I38"/>
      <selection pane="topRight" activeCell="A34" sqref="A34:I38"/>
      <selection pane="bottomLeft" activeCell="A34" sqref="A34:I38"/>
      <selection pane="bottomRight" activeCell="S28" sqref="S28"/>
    </sheetView>
  </sheetViews>
  <sheetFormatPr defaultColWidth="9" defaultRowHeight="14"/>
  <cols>
    <col min="1" max="1" width="10.453125" style="15" customWidth="1"/>
    <col min="2" max="2" width="10.7265625" style="15" customWidth="1"/>
    <col min="3" max="3" width="10.453125" style="15" customWidth="1"/>
    <col min="4" max="4" width="7.6328125" style="15" customWidth="1"/>
    <col min="5" max="5" width="10.453125" style="15" customWidth="1"/>
    <col min="6" max="6" width="7.6328125" style="15" customWidth="1"/>
    <col min="7" max="7" width="10.453125" style="15" customWidth="1"/>
    <col min="8" max="8" width="7.6328125" style="15" customWidth="1"/>
    <col min="9" max="9" width="10.453125" style="15" customWidth="1"/>
    <col min="10" max="10" width="7.6328125" style="15" customWidth="1"/>
    <col min="11" max="11" width="10.453125" style="15" customWidth="1"/>
    <col min="12" max="12" width="7.6328125" style="15" customWidth="1"/>
    <col min="13" max="13" width="10.453125" style="16" customWidth="1"/>
    <col min="14" max="14" width="7.6328125" style="15" customWidth="1"/>
    <col min="15" max="15" width="10.453125" style="15" customWidth="1"/>
    <col min="16" max="16" width="7.6328125" style="15" customWidth="1"/>
    <col min="17" max="17" width="10.453125" style="15" customWidth="1"/>
    <col min="18" max="18" width="7.6328125" style="15" customWidth="1"/>
    <col min="19" max="19" width="10.453125" style="15" customWidth="1"/>
    <col min="20" max="20" width="7.6328125" style="15" customWidth="1"/>
    <col min="21" max="16384" width="9" style="15"/>
  </cols>
  <sheetData>
    <row r="1" spans="1:22" ht="10" customHeight="1"/>
    <row r="2" spans="1:22" ht="29.25" customHeight="1">
      <c r="A2" s="15" t="s">
        <v>311</v>
      </c>
    </row>
    <row r="3" spans="1:22" ht="29.25" customHeight="1">
      <c r="A3" s="17" t="s">
        <v>5</v>
      </c>
      <c r="S3" s="15" t="s">
        <v>6</v>
      </c>
    </row>
    <row r="4" spans="1:22" ht="21" customHeight="1">
      <c r="A4" s="361" t="s">
        <v>7</v>
      </c>
      <c r="B4" s="20" t="s">
        <v>8</v>
      </c>
      <c r="C4" s="21"/>
      <c r="D4" s="21"/>
      <c r="E4" s="21"/>
      <c r="F4" s="21"/>
      <c r="G4" s="21"/>
      <c r="H4" s="21"/>
      <c r="I4" s="21"/>
      <c r="J4" s="21"/>
      <c r="K4" s="21"/>
      <c r="L4" s="21"/>
      <c r="M4" s="18"/>
      <c r="N4" s="21"/>
      <c r="O4" s="22"/>
      <c r="P4" s="22"/>
      <c r="Q4" s="22"/>
      <c r="R4" s="22"/>
      <c r="S4" s="22"/>
      <c r="T4" s="23"/>
    </row>
    <row r="5" spans="1:22" ht="21" customHeight="1">
      <c r="A5" s="362"/>
      <c r="C5" s="24" t="s">
        <v>9</v>
      </c>
      <c r="D5" s="25"/>
      <c r="E5" s="24" t="s">
        <v>10</v>
      </c>
      <c r="F5" s="25"/>
      <c r="G5" s="24" t="s">
        <v>11</v>
      </c>
      <c r="H5" s="26"/>
      <c r="I5" s="24" t="s">
        <v>12</v>
      </c>
      <c r="J5" s="25"/>
      <c r="K5" s="24" t="s">
        <v>13</v>
      </c>
      <c r="L5" s="26"/>
      <c r="M5" s="364" t="s">
        <v>14</v>
      </c>
      <c r="N5" s="365"/>
      <c r="O5" s="20" t="s">
        <v>15</v>
      </c>
      <c r="P5" s="27"/>
      <c r="Q5" s="24" t="s">
        <v>16</v>
      </c>
      <c r="R5" s="26"/>
      <c r="S5" s="24" t="s">
        <v>17</v>
      </c>
      <c r="T5" s="26"/>
    </row>
    <row r="6" spans="1:22" ht="17.25" customHeight="1">
      <c r="A6" s="363"/>
      <c r="B6" s="28"/>
      <c r="C6" s="29"/>
      <c r="D6" s="30" t="s">
        <v>18</v>
      </c>
      <c r="E6" s="29"/>
      <c r="F6" s="30" t="s">
        <v>18</v>
      </c>
      <c r="G6" s="29"/>
      <c r="H6" s="30" t="s">
        <v>18</v>
      </c>
      <c r="I6" s="29"/>
      <c r="J6" s="30" t="s">
        <v>18</v>
      </c>
      <c r="K6" s="29"/>
      <c r="L6" s="30" t="s">
        <v>18</v>
      </c>
      <c r="M6" s="31"/>
      <c r="N6" s="32" t="s">
        <v>18</v>
      </c>
      <c r="O6" s="28"/>
      <c r="P6" s="30" t="s">
        <v>18</v>
      </c>
      <c r="Q6" s="29"/>
      <c r="R6" s="30" t="s">
        <v>18</v>
      </c>
      <c r="S6" s="29"/>
      <c r="T6" s="32" t="s">
        <v>18</v>
      </c>
    </row>
    <row r="7" spans="1:22" ht="29.25" customHeight="1">
      <c r="A7" s="101" t="s">
        <v>274</v>
      </c>
      <c r="B7" s="274">
        <v>2639065</v>
      </c>
      <c r="C7" s="275">
        <v>810802</v>
      </c>
      <c r="D7" s="276">
        <v>30.723078059843161</v>
      </c>
      <c r="E7" s="277">
        <v>118660</v>
      </c>
      <c r="F7" s="276">
        <v>4.4962894055280946</v>
      </c>
      <c r="G7" s="277">
        <v>632000</v>
      </c>
      <c r="H7" s="276">
        <v>23.947875478625953</v>
      </c>
      <c r="I7" s="277">
        <v>26200</v>
      </c>
      <c r="J7" s="276">
        <v>0.99277585053797468</v>
      </c>
      <c r="K7" s="277">
        <v>342958</v>
      </c>
      <c r="L7" s="276">
        <v>12.99543588354209</v>
      </c>
      <c r="M7" s="366"/>
      <c r="N7" s="369"/>
      <c r="O7" s="18">
        <v>7727</v>
      </c>
      <c r="P7" s="276">
        <v>0.29279309149263094</v>
      </c>
      <c r="Q7" s="277">
        <v>226893</v>
      </c>
      <c r="R7" s="276">
        <v>8.5974767578668949</v>
      </c>
      <c r="S7" s="277">
        <v>473825</v>
      </c>
      <c r="T7" s="276">
        <v>17.9542754725632</v>
      </c>
      <c r="V7" s="82">
        <f>D7+F7+H7+J7+L7+N7+P7+R7+T7</f>
        <v>100</v>
      </c>
    </row>
    <row r="8" spans="1:22" ht="29.25" customHeight="1">
      <c r="A8" s="102" t="s">
        <v>298</v>
      </c>
      <c r="B8" s="274">
        <v>713659</v>
      </c>
      <c r="C8" s="275">
        <v>179297</v>
      </c>
      <c r="D8" s="276">
        <v>25.12362346723015</v>
      </c>
      <c r="E8" s="278">
        <v>28652</v>
      </c>
      <c r="F8" s="276">
        <v>4.0148025877905269</v>
      </c>
      <c r="G8" s="278">
        <v>220094</v>
      </c>
      <c r="H8" s="276">
        <v>30.840219208333391</v>
      </c>
      <c r="I8" s="278">
        <v>7221</v>
      </c>
      <c r="J8" s="276">
        <v>1.0118277776921469</v>
      </c>
      <c r="K8" s="278">
        <v>96745</v>
      </c>
      <c r="L8" s="276">
        <v>13.556194204795288</v>
      </c>
      <c r="M8" s="367"/>
      <c r="N8" s="370"/>
      <c r="O8" s="274">
        <v>1161</v>
      </c>
      <c r="P8" s="276">
        <v>0.16268273783417569</v>
      </c>
      <c r="Q8" s="278">
        <v>46791</v>
      </c>
      <c r="R8" s="276">
        <v>6.5564926666657319</v>
      </c>
      <c r="S8" s="278">
        <v>133698</v>
      </c>
      <c r="T8" s="276">
        <v>18.734157349658588</v>
      </c>
      <c r="V8" s="82">
        <f>D8+F8+H8+J8+L8+N8+P8+R8+T8</f>
        <v>100</v>
      </c>
    </row>
    <row r="9" spans="1:22" ht="29.25" customHeight="1">
      <c r="A9" s="102" t="s">
        <v>199</v>
      </c>
      <c r="B9" s="274">
        <v>1165259</v>
      </c>
      <c r="C9" s="279">
        <v>335600</v>
      </c>
      <c r="D9" s="276">
        <v>28.800464102830357</v>
      </c>
      <c r="E9" s="278">
        <v>49335</v>
      </c>
      <c r="F9" s="276">
        <v>4.2338226952119662</v>
      </c>
      <c r="G9" s="278">
        <v>159200</v>
      </c>
      <c r="H9" s="276">
        <v>13.662198704322387</v>
      </c>
      <c r="I9" s="278">
        <v>12308</v>
      </c>
      <c r="J9" s="276">
        <v>1.056245864653266</v>
      </c>
      <c r="K9" s="278">
        <v>94166</v>
      </c>
      <c r="L9" s="276">
        <v>8.0811218793418469</v>
      </c>
      <c r="M9" s="367"/>
      <c r="N9" s="370"/>
      <c r="O9" s="274">
        <v>1817</v>
      </c>
      <c r="P9" s="276">
        <v>0.15593099903111668</v>
      </c>
      <c r="Q9" s="278">
        <v>158607</v>
      </c>
      <c r="R9" s="276">
        <v>13.611308730505407</v>
      </c>
      <c r="S9" s="278">
        <v>354226</v>
      </c>
      <c r="T9" s="276">
        <v>30.398907024103654</v>
      </c>
      <c r="V9" s="82">
        <f t="shared" ref="V9:V67" si="0">D9+F9+H9+J9+L9+N9+P9+R9+T9</f>
        <v>99.999999999999986</v>
      </c>
    </row>
    <row r="10" spans="1:22" ht="29.25" customHeight="1">
      <c r="A10" s="102" t="s">
        <v>200</v>
      </c>
      <c r="B10" s="274">
        <v>560293</v>
      </c>
      <c r="C10" s="279">
        <v>133277</v>
      </c>
      <c r="D10" s="276">
        <v>23.78701857777984</v>
      </c>
      <c r="E10" s="278">
        <v>22698</v>
      </c>
      <c r="F10" s="276">
        <v>4.0510946950970297</v>
      </c>
      <c r="G10" s="278">
        <v>195390</v>
      </c>
      <c r="H10" s="276">
        <v>34.872825468103294</v>
      </c>
      <c r="I10" s="278">
        <v>6395</v>
      </c>
      <c r="J10" s="276">
        <v>1.1413671061391093</v>
      </c>
      <c r="K10" s="278">
        <v>73180</v>
      </c>
      <c r="L10" s="276">
        <v>13.06102342881314</v>
      </c>
      <c r="M10" s="367"/>
      <c r="N10" s="370"/>
      <c r="O10" s="274">
        <v>1562</v>
      </c>
      <c r="P10" s="276">
        <v>0.27878270833296148</v>
      </c>
      <c r="Q10" s="278">
        <v>50310</v>
      </c>
      <c r="R10" s="276">
        <v>8.9792305097511473</v>
      </c>
      <c r="S10" s="278">
        <v>77481</v>
      </c>
      <c r="T10" s="276">
        <v>13.828657505983477</v>
      </c>
      <c r="V10" s="82">
        <f t="shared" si="0"/>
        <v>99.999999999999986</v>
      </c>
    </row>
    <row r="11" spans="1:22" ht="29.25" customHeight="1">
      <c r="A11" s="102" t="s">
        <v>201</v>
      </c>
      <c r="B11" s="274">
        <v>1196916</v>
      </c>
      <c r="C11" s="279">
        <v>292200</v>
      </c>
      <c r="D11" s="276">
        <v>24.412740743711339</v>
      </c>
      <c r="E11" s="278">
        <v>41362</v>
      </c>
      <c r="F11" s="276">
        <v>3.455714519648831</v>
      </c>
      <c r="G11" s="278">
        <v>249067</v>
      </c>
      <c r="H11" s="276">
        <v>20.809062624277725</v>
      </c>
      <c r="I11" s="278">
        <v>13856</v>
      </c>
      <c r="J11" s="276">
        <v>1.1576418061083651</v>
      </c>
      <c r="K11" s="278">
        <v>206011</v>
      </c>
      <c r="L11" s="276">
        <v>17.211817704834758</v>
      </c>
      <c r="M11" s="367"/>
      <c r="N11" s="370"/>
      <c r="O11" s="274">
        <v>2494</v>
      </c>
      <c r="P11" s="276">
        <v>0.20836884125535962</v>
      </c>
      <c r="Q11" s="278">
        <v>119486</v>
      </c>
      <c r="R11" s="276">
        <v>9.982822520544465</v>
      </c>
      <c r="S11" s="278">
        <v>272440</v>
      </c>
      <c r="T11" s="276">
        <v>22.761831239619156</v>
      </c>
      <c r="V11" s="82">
        <f t="shared" si="0"/>
        <v>100</v>
      </c>
    </row>
    <row r="12" spans="1:22" ht="29.25" customHeight="1">
      <c r="A12" s="102" t="s">
        <v>202</v>
      </c>
      <c r="B12" s="274">
        <v>1175442</v>
      </c>
      <c r="C12" s="279">
        <v>495272</v>
      </c>
      <c r="D12" s="276">
        <v>42.134958594298993</v>
      </c>
      <c r="E12" s="278">
        <v>62548</v>
      </c>
      <c r="F12" s="276">
        <v>5.3212323534466188</v>
      </c>
      <c r="G12" s="278">
        <v>203376</v>
      </c>
      <c r="H12" s="276">
        <v>17.302087214851944</v>
      </c>
      <c r="I12" s="278">
        <v>16263</v>
      </c>
      <c r="J12" s="276">
        <v>1.3835646505739969</v>
      </c>
      <c r="K12" s="278">
        <v>136142</v>
      </c>
      <c r="L12" s="276">
        <v>11.582196314237537</v>
      </c>
      <c r="M12" s="367"/>
      <c r="N12" s="370"/>
      <c r="O12" s="274">
        <v>1647</v>
      </c>
      <c r="P12" s="276">
        <v>0.14011750473438928</v>
      </c>
      <c r="Q12" s="278">
        <v>75894</v>
      </c>
      <c r="R12" s="276">
        <v>6.4566350360119857</v>
      </c>
      <c r="S12" s="278">
        <v>184300</v>
      </c>
      <c r="T12" s="276">
        <v>15.679208331844533</v>
      </c>
      <c r="V12" s="82">
        <f t="shared" si="0"/>
        <v>100</v>
      </c>
    </row>
    <row r="13" spans="1:22" ht="29.25" customHeight="1">
      <c r="A13" s="102" t="s">
        <v>203</v>
      </c>
      <c r="B13" s="274">
        <v>881138</v>
      </c>
      <c r="C13" s="279">
        <v>338797</v>
      </c>
      <c r="D13" s="276">
        <v>38.44993633233387</v>
      </c>
      <c r="E13" s="278">
        <v>46100</v>
      </c>
      <c r="F13" s="276">
        <v>5.2318706036965832</v>
      </c>
      <c r="G13" s="278">
        <v>151000</v>
      </c>
      <c r="H13" s="276">
        <v>17.136929743127638</v>
      </c>
      <c r="I13" s="278">
        <v>9890</v>
      </c>
      <c r="J13" s="276">
        <v>1.1224121533743863</v>
      </c>
      <c r="K13" s="278">
        <v>95704</v>
      </c>
      <c r="L13" s="276">
        <v>10.861408769114487</v>
      </c>
      <c r="M13" s="367"/>
      <c r="N13" s="370"/>
      <c r="O13" s="274">
        <v>1758</v>
      </c>
      <c r="P13" s="276">
        <v>0.19951471846634694</v>
      </c>
      <c r="Q13" s="278">
        <v>59200</v>
      </c>
      <c r="R13" s="276">
        <v>6.7185843761136166</v>
      </c>
      <c r="S13" s="278">
        <v>178689</v>
      </c>
      <c r="T13" s="276">
        <v>20.279343303773075</v>
      </c>
      <c r="V13" s="82">
        <f t="shared" si="0"/>
        <v>100</v>
      </c>
    </row>
    <row r="14" spans="1:22" ht="29.25" customHeight="1">
      <c r="A14" s="102" t="s">
        <v>204</v>
      </c>
      <c r="B14" s="274">
        <v>885923</v>
      </c>
      <c r="C14" s="279">
        <v>327830</v>
      </c>
      <c r="D14" s="276">
        <v>37.00434462137229</v>
      </c>
      <c r="E14" s="278">
        <v>41300</v>
      </c>
      <c r="F14" s="276">
        <v>4.6618046940874098</v>
      </c>
      <c r="G14" s="278">
        <v>142400</v>
      </c>
      <c r="H14" s="276">
        <v>16.073631681308648</v>
      </c>
      <c r="I14" s="278">
        <v>11785</v>
      </c>
      <c r="J14" s="276">
        <v>1.3302510489060562</v>
      </c>
      <c r="K14" s="278">
        <v>92486</v>
      </c>
      <c r="L14" s="276">
        <v>10.439507722454435</v>
      </c>
      <c r="M14" s="367"/>
      <c r="N14" s="370"/>
      <c r="O14" s="274">
        <v>2274</v>
      </c>
      <c r="P14" s="276">
        <v>0.25668144974224621</v>
      </c>
      <c r="Q14" s="278">
        <v>47640</v>
      </c>
      <c r="R14" s="276">
        <v>5.3774425091119653</v>
      </c>
      <c r="S14" s="278">
        <v>220208</v>
      </c>
      <c r="T14" s="276">
        <v>24.856336273016954</v>
      </c>
      <c r="V14" s="82">
        <f t="shared" si="0"/>
        <v>100</v>
      </c>
    </row>
    <row r="15" spans="1:22" ht="29.25" customHeight="1">
      <c r="A15" s="102" t="s">
        <v>205</v>
      </c>
      <c r="B15" s="274">
        <v>2125700</v>
      </c>
      <c r="C15" s="279">
        <v>1080108</v>
      </c>
      <c r="D15" s="276">
        <v>50.811873735710591</v>
      </c>
      <c r="E15" s="278">
        <v>159415</v>
      </c>
      <c r="F15" s="276">
        <v>7.4994119584136989</v>
      </c>
      <c r="G15" s="278">
        <v>281996</v>
      </c>
      <c r="H15" s="276">
        <v>13.266030013642565</v>
      </c>
      <c r="I15" s="278">
        <v>34180</v>
      </c>
      <c r="J15" s="276">
        <v>1.6079409135814084</v>
      </c>
      <c r="K15" s="278">
        <v>180616</v>
      </c>
      <c r="L15" s="276">
        <v>8.4967775321070711</v>
      </c>
      <c r="M15" s="367"/>
      <c r="N15" s="370"/>
      <c r="O15" s="274">
        <v>11269</v>
      </c>
      <c r="P15" s="276">
        <v>0.53013125088206237</v>
      </c>
      <c r="Q15" s="278">
        <v>176070</v>
      </c>
      <c r="R15" s="276">
        <v>8.2829185680011292</v>
      </c>
      <c r="S15" s="278">
        <v>202046</v>
      </c>
      <c r="T15" s="276">
        <v>9.5049160276614764</v>
      </c>
      <c r="V15" s="82">
        <f t="shared" si="0"/>
        <v>100.00000000000001</v>
      </c>
    </row>
    <row r="16" spans="1:22" ht="29.25" customHeight="1">
      <c r="A16" s="102" t="s">
        <v>206</v>
      </c>
      <c r="B16" s="274">
        <v>2209817</v>
      </c>
      <c r="C16" s="279">
        <v>1000980</v>
      </c>
      <c r="D16" s="276">
        <v>45.296963504217771</v>
      </c>
      <c r="E16" s="278">
        <v>138610</v>
      </c>
      <c r="F16" s="276">
        <v>6.2724650955260097</v>
      </c>
      <c r="G16" s="278">
        <v>229000</v>
      </c>
      <c r="H16" s="276">
        <v>10.362849050396481</v>
      </c>
      <c r="I16" s="278">
        <v>31915</v>
      </c>
      <c r="J16" s="276">
        <v>1.4442372377441208</v>
      </c>
      <c r="K16" s="278">
        <v>203209</v>
      </c>
      <c r="L16" s="276">
        <v>9.1957388326725695</v>
      </c>
      <c r="M16" s="367"/>
      <c r="N16" s="370"/>
      <c r="O16" s="274">
        <v>7716</v>
      </c>
      <c r="P16" s="276">
        <v>0.34916918459763863</v>
      </c>
      <c r="Q16" s="278">
        <v>129344</v>
      </c>
      <c r="R16" s="276">
        <v>5.8531543562204469</v>
      </c>
      <c r="S16" s="278">
        <v>469043</v>
      </c>
      <c r="T16" s="276">
        <v>21.225422738624964</v>
      </c>
      <c r="V16" s="82">
        <f t="shared" si="0"/>
        <v>100</v>
      </c>
    </row>
    <row r="17" spans="1:22" ht="29.25" customHeight="1">
      <c r="A17" s="102" t="s">
        <v>207</v>
      </c>
      <c r="B17" s="274">
        <v>9653994</v>
      </c>
      <c r="C17" s="280">
        <v>6810344</v>
      </c>
      <c r="D17" s="276">
        <v>70.544315648010553</v>
      </c>
      <c r="E17" s="278">
        <v>82832</v>
      </c>
      <c r="F17" s="276">
        <v>0.85800757696762597</v>
      </c>
      <c r="G17" s="281" t="s">
        <v>302</v>
      </c>
      <c r="H17" s="282" t="s">
        <v>302</v>
      </c>
      <c r="I17" s="278">
        <v>153824</v>
      </c>
      <c r="J17" s="276">
        <v>1.5933716138626148</v>
      </c>
      <c r="K17" s="278">
        <v>463237</v>
      </c>
      <c r="L17" s="276">
        <v>4.798397430120632</v>
      </c>
      <c r="M17" s="367"/>
      <c r="N17" s="370"/>
      <c r="O17" s="274">
        <v>53894</v>
      </c>
      <c r="P17" s="276">
        <v>0.55825599228671574</v>
      </c>
      <c r="Q17" s="278">
        <v>282150</v>
      </c>
      <c r="R17" s="276">
        <v>2.9226245634708286</v>
      </c>
      <c r="S17" s="278">
        <v>1807712</v>
      </c>
      <c r="T17" s="276">
        <v>18.725016816873925</v>
      </c>
      <c r="V17" s="82">
        <f>D17+F17+J17+L17+N17+P17+R17+T17</f>
        <v>99.99998964159289</v>
      </c>
    </row>
    <row r="18" spans="1:22" ht="29.25" customHeight="1">
      <c r="A18" s="102" t="s">
        <v>208</v>
      </c>
      <c r="B18" s="274">
        <v>2279686</v>
      </c>
      <c r="C18" s="279">
        <v>1454697</v>
      </c>
      <c r="D18" s="276">
        <v>63.811288045809825</v>
      </c>
      <c r="E18" s="278">
        <v>201443</v>
      </c>
      <c r="F18" s="276">
        <v>8.8364362460444124</v>
      </c>
      <c r="G18" s="278">
        <v>100000</v>
      </c>
      <c r="H18" s="276">
        <v>4.3865690274888731</v>
      </c>
      <c r="I18" s="278">
        <v>39009</v>
      </c>
      <c r="J18" s="276">
        <v>1.7111567119331348</v>
      </c>
      <c r="K18" s="278">
        <v>146460</v>
      </c>
      <c r="L18" s="276">
        <v>6.4245689976602041</v>
      </c>
      <c r="M18" s="367"/>
      <c r="N18" s="370"/>
      <c r="O18" s="274">
        <v>13700</v>
      </c>
      <c r="P18" s="276">
        <v>0.60095995676597569</v>
      </c>
      <c r="Q18" s="278">
        <v>105464</v>
      </c>
      <c r="R18" s="276">
        <v>4.6262511591508657</v>
      </c>
      <c r="S18" s="278">
        <v>218913</v>
      </c>
      <c r="T18" s="276">
        <v>9.6027698551467164</v>
      </c>
      <c r="V18" s="82">
        <f t="shared" si="0"/>
        <v>100</v>
      </c>
    </row>
    <row r="19" spans="1:22" ht="29.25" customHeight="1">
      <c r="A19" s="102" t="s">
        <v>209</v>
      </c>
      <c r="B19" s="274">
        <v>1066885</v>
      </c>
      <c r="C19" s="279">
        <v>334171</v>
      </c>
      <c r="D19" s="276">
        <v>31.322120003561771</v>
      </c>
      <c r="E19" s="278">
        <v>48869</v>
      </c>
      <c r="F19" s="276">
        <v>4.5805311725256237</v>
      </c>
      <c r="G19" s="278">
        <v>249600</v>
      </c>
      <c r="H19" s="276">
        <v>23.395211292688529</v>
      </c>
      <c r="I19" s="278">
        <v>13648</v>
      </c>
      <c r="J19" s="276">
        <v>1.2792381559399559</v>
      </c>
      <c r="K19" s="278">
        <v>130906</v>
      </c>
      <c r="L19" s="276">
        <v>12.269925999521973</v>
      </c>
      <c r="M19" s="367"/>
      <c r="N19" s="370"/>
      <c r="O19" s="274">
        <v>2677</v>
      </c>
      <c r="P19" s="276">
        <v>0.25091739034666344</v>
      </c>
      <c r="Q19" s="278">
        <v>71970</v>
      </c>
      <c r="R19" s="276">
        <v>6.745806717687473</v>
      </c>
      <c r="S19" s="278">
        <v>215044</v>
      </c>
      <c r="T19" s="276">
        <v>20.156249267728015</v>
      </c>
      <c r="V19" s="82">
        <f t="shared" si="0"/>
        <v>100</v>
      </c>
    </row>
    <row r="20" spans="1:22" ht="29.25" customHeight="1">
      <c r="A20" s="102" t="s">
        <v>287</v>
      </c>
      <c r="B20" s="274">
        <v>561154</v>
      </c>
      <c r="C20" s="279">
        <v>172957</v>
      </c>
      <c r="D20" s="276">
        <v>30.821663928262115</v>
      </c>
      <c r="E20" s="278">
        <v>23070</v>
      </c>
      <c r="F20" s="276">
        <v>4.1111709085206556</v>
      </c>
      <c r="G20" s="278">
        <v>145700</v>
      </c>
      <c r="H20" s="276">
        <v>25.964352031706088</v>
      </c>
      <c r="I20" s="278">
        <v>9126</v>
      </c>
      <c r="J20" s="276">
        <v>1.6262915349440619</v>
      </c>
      <c r="K20" s="278">
        <v>57891</v>
      </c>
      <c r="L20" s="276">
        <v>10.316419378637594</v>
      </c>
      <c r="M20" s="367"/>
      <c r="N20" s="370"/>
      <c r="O20" s="274">
        <v>959</v>
      </c>
      <c r="P20" s="276">
        <v>0.17089782840361115</v>
      </c>
      <c r="Q20" s="278">
        <v>47564</v>
      </c>
      <c r="R20" s="276">
        <v>8.4761045987376029</v>
      </c>
      <c r="S20" s="278">
        <v>103887</v>
      </c>
      <c r="T20" s="276">
        <v>18.513099790788267</v>
      </c>
      <c r="V20" s="82">
        <f t="shared" si="0"/>
        <v>100</v>
      </c>
    </row>
    <row r="21" spans="1:22" ht="29.25" customHeight="1">
      <c r="A21" s="102" t="s">
        <v>306</v>
      </c>
      <c r="B21" s="274">
        <v>798134</v>
      </c>
      <c r="C21" s="279">
        <v>168500</v>
      </c>
      <c r="D21" s="276">
        <v>21.111743140876094</v>
      </c>
      <c r="E21" s="278">
        <v>24880</v>
      </c>
      <c r="F21" s="276">
        <v>3.1172710346884109</v>
      </c>
      <c r="G21" s="278">
        <v>138230</v>
      </c>
      <c r="H21" s="276">
        <v>17.319146910167969</v>
      </c>
      <c r="I21" s="278">
        <v>7096</v>
      </c>
      <c r="J21" s="276">
        <v>0.88907376455582643</v>
      </c>
      <c r="K21" s="278">
        <v>206988</v>
      </c>
      <c r="L21" s="276">
        <v>25.933991034087008</v>
      </c>
      <c r="M21" s="367"/>
      <c r="N21" s="370"/>
      <c r="O21" s="274">
        <v>837</v>
      </c>
      <c r="P21" s="276">
        <v>0.10486960836150321</v>
      </c>
      <c r="Q21" s="278">
        <v>116399</v>
      </c>
      <c r="R21" s="276">
        <v>14.583891927921877</v>
      </c>
      <c r="S21" s="278">
        <v>135204</v>
      </c>
      <c r="T21" s="276">
        <v>16.940012579341314</v>
      </c>
      <c r="V21" s="82">
        <f t="shared" ref="V21" si="1">D21+F21+H21+J21+L21+N21+P21+R21+T21</f>
        <v>100</v>
      </c>
    </row>
    <row r="22" spans="1:22" ht="29.25" customHeight="1">
      <c r="A22" s="102" t="s">
        <v>210</v>
      </c>
      <c r="B22" s="274">
        <v>476535</v>
      </c>
      <c r="C22" s="279">
        <v>159097</v>
      </c>
      <c r="D22" s="276">
        <v>33.386215073394396</v>
      </c>
      <c r="E22" s="278">
        <v>17386</v>
      </c>
      <c r="F22" s="276">
        <v>3.6484203678638507</v>
      </c>
      <c r="G22" s="278">
        <v>130196</v>
      </c>
      <c r="H22" s="276">
        <v>27.321392972184626</v>
      </c>
      <c r="I22" s="278">
        <v>5187</v>
      </c>
      <c r="J22" s="276">
        <v>1.0884824829236048</v>
      </c>
      <c r="K22" s="278">
        <v>63704</v>
      </c>
      <c r="L22" s="276">
        <v>13.368168130357686</v>
      </c>
      <c r="M22" s="367"/>
      <c r="N22" s="370"/>
      <c r="O22" s="274">
        <v>1404</v>
      </c>
      <c r="P22" s="276">
        <v>0.29462683748308099</v>
      </c>
      <c r="Q22" s="278">
        <v>48193</v>
      </c>
      <c r="R22" s="276">
        <v>10.113213090329147</v>
      </c>
      <c r="S22" s="278">
        <v>51368</v>
      </c>
      <c r="T22" s="276">
        <v>10.779481045463607</v>
      </c>
      <c r="V22" s="82">
        <f t="shared" si="0"/>
        <v>100.00000000000001</v>
      </c>
    </row>
    <row r="23" spans="1:22" ht="29.25" customHeight="1">
      <c r="A23" s="102" t="s">
        <v>211</v>
      </c>
      <c r="B23" s="274">
        <v>504579</v>
      </c>
      <c r="C23" s="279">
        <v>137340</v>
      </c>
      <c r="D23" s="276">
        <v>27.218730862758854</v>
      </c>
      <c r="E23" s="278">
        <v>17943</v>
      </c>
      <c r="F23" s="276">
        <v>3.5560338420742839</v>
      </c>
      <c r="G23" s="278">
        <v>136985</v>
      </c>
      <c r="H23" s="276">
        <v>27.148375180100636</v>
      </c>
      <c r="I23" s="278">
        <v>9500</v>
      </c>
      <c r="J23" s="276">
        <v>1.8827577049381761</v>
      </c>
      <c r="K23" s="278">
        <v>50209</v>
      </c>
      <c r="L23" s="276">
        <v>9.9506717481306204</v>
      </c>
      <c r="M23" s="367"/>
      <c r="N23" s="370"/>
      <c r="O23" s="274">
        <v>3843</v>
      </c>
      <c r="P23" s="276">
        <v>0.76162503790288538</v>
      </c>
      <c r="Q23" s="278">
        <v>45877</v>
      </c>
      <c r="R23" s="276">
        <v>9.0921342346788112</v>
      </c>
      <c r="S23" s="278">
        <v>102882</v>
      </c>
      <c r="T23" s="276">
        <v>20.389671389415732</v>
      </c>
      <c r="V23" s="82">
        <f t="shared" si="0"/>
        <v>100</v>
      </c>
    </row>
    <row r="24" spans="1:22" ht="29.25" customHeight="1">
      <c r="A24" s="102" t="s">
        <v>212</v>
      </c>
      <c r="B24" s="274">
        <v>979397</v>
      </c>
      <c r="C24" s="279">
        <v>328067</v>
      </c>
      <c r="D24" s="276">
        <v>33.496835297637219</v>
      </c>
      <c r="E24" s="278">
        <v>45312</v>
      </c>
      <c r="F24" s="276">
        <v>4.6265201955897357</v>
      </c>
      <c r="G24" s="278">
        <v>215329</v>
      </c>
      <c r="H24" s="276">
        <v>21.985874982259492</v>
      </c>
      <c r="I24" s="278">
        <v>14448</v>
      </c>
      <c r="J24" s="276">
        <v>1.4751934098225745</v>
      </c>
      <c r="K24" s="278">
        <v>121212</v>
      </c>
      <c r="L24" s="276">
        <v>12.376186571941714</v>
      </c>
      <c r="M24" s="367"/>
      <c r="N24" s="370"/>
      <c r="O24" s="274">
        <v>2667</v>
      </c>
      <c r="P24" s="276">
        <v>0.27231041140620199</v>
      </c>
      <c r="Q24" s="278">
        <v>75203</v>
      </c>
      <c r="R24" s="276">
        <v>7.6785001383504348</v>
      </c>
      <c r="S24" s="278">
        <v>177159</v>
      </c>
      <c r="T24" s="276">
        <v>18.088578992992627</v>
      </c>
      <c r="V24" s="82">
        <f t="shared" si="0"/>
        <v>99.999999999999972</v>
      </c>
    </row>
    <row r="25" spans="1:22" ht="29.25" customHeight="1">
      <c r="A25" s="102" t="s">
        <v>213</v>
      </c>
      <c r="B25" s="274">
        <v>845719</v>
      </c>
      <c r="C25" s="279">
        <v>315680</v>
      </c>
      <c r="D25" s="276">
        <v>37.326818955232177</v>
      </c>
      <c r="E25" s="278">
        <v>43300</v>
      </c>
      <c r="F25" s="276">
        <v>5.1199038924276268</v>
      </c>
      <c r="G25" s="278">
        <v>197500</v>
      </c>
      <c r="H25" s="276">
        <v>23.352910363844256</v>
      </c>
      <c r="I25" s="278">
        <v>13244</v>
      </c>
      <c r="J25" s="276">
        <v>1.5660047840949536</v>
      </c>
      <c r="K25" s="278">
        <v>96180</v>
      </c>
      <c r="L25" s="276">
        <v>11.37257174073185</v>
      </c>
      <c r="M25" s="367"/>
      <c r="N25" s="370"/>
      <c r="O25" s="274">
        <v>1905</v>
      </c>
      <c r="P25" s="276">
        <v>0.22525212274999143</v>
      </c>
      <c r="Q25" s="278">
        <v>60474</v>
      </c>
      <c r="R25" s="276">
        <v>7.1506020321170514</v>
      </c>
      <c r="S25" s="278">
        <v>117436</v>
      </c>
      <c r="T25" s="276">
        <v>13.885936108802097</v>
      </c>
      <c r="V25" s="82">
        <f t="shared" si="0"/>
        <v>100.00000000000001</v>
      </c>
    </row>
    <row r="26" spans="1:22" ht="29.25" customHeight="1">
      <c r="A26" s="102" t="s">
        <v>288</v>
      </c>
      <c r="B26" s="274">
        <v>1289631</v>
      </c>
      <c r="C26" s="279">
        <v>635010</v>
      </c>
      <c r="D26" s="276">
        <v>49.23966623010768</v>
      </c>
      <c r="E26" s="278">
        <v>76800</v>
      </c>
      <c r="F26" s="276">
        <v>5.9551918339431982</v>
      </c>
      <c r="G26" s="278">
        <v>185700</v>
      </c>
      <c r="H26" s="276">
        <v>14.399467754729841</v>
      </c>
      <c r="I26" s="278">
        <v>18548</v>
      </c>
      <c r="J26" s="276">
        <v>1.4382408611455524</v>
      </c>
      <c r="K26" s="278">
        <v>133865</v>
      </c>
      <c r="L26" s="276">
        <v>10.380100974619872</v>
      </c>
      <c r="M26" s="367"/>
      <c r="N26" s="370"/>
      <c r="O26" s="274">
        <v>6017</v>
      </c>
      <c r="P26" s="276">
        <v>0.46656756855255499</v>
      </c>
      <c r="Q26" s="278">
        <v>104514</v>
      </c>
      <c r="R26" s="276">
        <v>8.1041786371450453</v>
      </c>
      <c r="S26" s="278">
        <v>129177</v>
      </c>
      <c r="T26" s="276">
        <v>10.016586139756257</v>
      </c>
      <c r="V26" s="82">
        <f t="shared" si="0"/>
        <v>99.999999999999986</v>
      </c>
    </row>
    <row r="27" spans="1:22" ht="29.25" customHeight="1">
      <c r="A27" s="104" t="s">
        <v>214</v>
      </c>
      <c r="B27" s="283">
        <v>2672857</v>
      </c>
      <c r="C27" s="284">
        <v>1415608</v>
      </c>
      <c r="D27" s="285">
        <v>52.962354514289387</v>
      </c>
      <c r="E27" s="286">
        <v>159447</v>
      </c>
      <c r="F27" s="285">
        <v>5.9654145358318829</v>
      </c>
      <c r="G27" s="286">
        <v>50000</v>
      </c>
      <c r="H27" s="285">
        <v>1.8706575024402725</v>
      </c>
      <c r="I27" s="286">
        <v>47612</v>
      </c>
      <c r="J27" s="285">
        <v>1.7813149001237254</v>
      </c>
      <c r="K27" s="286">
        <v>243251</v>
      </c>
      <c r="L27" s="285">
        <v>9.1007861625219757</v>
      </c>
      <c r="M27" s="368"/>
      <c r="N27" s="371"/>
      <c r="O27" s="283">
        <v>10437</v>
      </c>
      <c r="P27" s="285">
        <v>0.39048104705938252</v>
      </c>
      <c r="Q27" s="286">
        <v>213501</v>
      </c>
      <c r="R27" s="285">
        <v>7.9877449485700138</v>
      </c>
      <c r="S27" s="286">
        <v>533001</v>
      </c>
      <c r="T27" s="285">
        <v>19.941246389163357</v>
      </c>
      <c r="V27" s="82">
        <f t="shared" si="0"/>
        <v>99.999999999999986</v>
      </c>
    </row>
    <row r="28" spans="1:22" ht="29.25" customHeight="1">
      <c r="A28" s="102" t="s">
        <v>215</v>
      </c>
      <c r="B28" s="274">
        <v>754246</v>
      </c>
      <c r="C28" s="278">
        <v>308873</v>
      </c>
      <c r="D28" s="276">
        <v>40.951173819716885</v>
      </c>
      <c r="E28" s="278">
        <v>38069</v>
      </c>
      <c r="F28" s="276">
        <v>5.0472855709071434</v>
      </c>
      <c r="G28" s="278">
        <v>162421</v>
      </c>
      <c r="H28" s="276">
        <v>21.534192379949804</v>
      </c>
      <c r="I28" s="278">
        <v>9061</v>
      </c>
      <c r="J28" s="276">
        <v>1.2013305985970113</v>
      </c>
      <c r="K28" s="278">
        <v>88890</v>
      </c>
      <c r="L28" s="276">
        <v>11.785263978511018</v>
      </c>
      <c r="M28" s="366"/>
      <c r="N28" s="372"/>
      <c r="O28" s="274">
        <v>1299</v>
      </c>
      <c r="P28" s="276">
        <v>0.1722247486566072</v>
      </c>
      <c r="Q28" s="278">
        <v>78954</v>
      </c>
      <c r="R28" s="276">
        <v>10.467923637747315</v>
      </c>
      <c r="S28" s="278">
        <v>66679</v>
      </c>
      <c r="T28" s="276">
        <v>8.8406052659142169</v>
      </c>
      <c r="V28" s="82">
        <f t="shared" si="0"/>
        <v>100.00000000000001</v>
      </c>
    </row>
    <row r="29" spans="1:22" ht="29.25" customHeight="1">
      <c r="A29" s="102" t="s">
        <v>216</v>
      </c>
      <c r="B29" s="274">
        <v>619714</v>
      </c>
      <c r="C29" s="278">
        <v>239197</v>
      </c>
      <c r="D29" s="276">
        <v>38.597966158582828</v>
      </c>
      <c r="E29" s="278">
        <v>30308</v>
      </c>
      <c r="F29" s="276">
        <v>4.8906431031088538</v>
      </c>
      <c r="G29" s="278">
        <v>136000</v>
      </c>
      <c r="H29" s="276">
        <v>21.945607167177116</v>
      </c>
      <c r="I29" s="278">
        <v>7953</v>
      </c>
      <c r="J29" s="276">
        <v>1.2833339250041149</v>
      </c>
      <c r="K29" s="278">
        <v>69317</v>
      </c>
      <c r="L29" s="276">
        <v>11.185320970641296</v>
      </c>
      <c r="M29" s="367"/>
      <c r="N29" s="373"/>
      <c r="O29" s="274">
        <v>1058</v>
      </c>
      <c r="P29" s="276">
        <v>0.1707239145799514</v>
      </c>
      <c r="Q29" s="278">
        <v>63136</v>
      </c>
      <c r="R29" s="276">
        <v>10.187925397844811</v>
      </c>
      <c r="S29" s="278">
        <v>72745</v>
      </c>
      <c r="T29" s="276">
        <v>11.738479363061025</v>
      </c>
      <c r="V29" s="82">
        <f t="shared" si="0"/>
        <v>100</v>
      </c>
    </row>
    <row r="30" spans="1:22" ht="29.25" customHeight="1">
      <c r="A30" s="102" t="s">
        <v>289</v>
      </c>
      <c r="B30" s="274">
        <v>988815</v>
      </c>
      <c r="C30" s="278">
        <v>382183</v>
      </c>
      <c r="D30" s="276">
        <v>38.650607039739491</v>
      </c>
      <c r="E30" s="278">
        <v>54276</v>
      </c>
      <c r="F30" s="276">
        <v>5.4889944023907411</v>
      </c>
      <c r="G30" s="278">
        <v>188000</v>
      </c>
      <c r="H30" s="276">
        <v>19.012656563664589</v>
      </c>
      <c r="I30" s="278">
        <v>11517</v>
      </c>
      <c r="J30" s="276">
        <v>1.1647274768283249</v>
      </c>
      <c r="K30" s="278">
        <v>73366</v>
      </c>
      <c r="L30" s="276">
        <v>7.4195880928181719</v>
      </c>
      <c r="M30" s="367"/>
      <c r="N30" s="373"/>
      <c r="O30" s="274">
        <v>2318</v>
      </c>
      <c r="P30" s="276">
        <v>0.23442201018390699</v>
      </c>
      <c r="Q30" s="278">
        <v>67054</v>
      </c>
      <c r="R30" s="276">
        <v>6.7812482618083259</v>
      </c>
      <c r="S30" s="278">
        <v>210101</v>
      </c>
      <c r="T30" s="276">
        <v>21.247756152566456</v>
      </c>
      <c r="V30" s="82">
        <f t="shared" si="0"/>
        <v>100</v>
      </c>
    </row>
    <row r="31" spans="1:22" ht="29.25" customHeight="1">
      <c r="A31" s="102" t="s">
        <v>275</v>
      </c>
      <c r="B31" s="274">
        <v>3370391</v>
      </c>
      <c r="C31" s="278">
        <v>1628262</v>
      </c>
      <c r="D31" s="276">
        <v>48.31077462525861</v>
      </c>
      <c r="E31" s="278">
        <v>182690</v>
      </c>
      <c r="F31" s="276">
        <v>5.4204393496184862</v>
      </c>
      <c r="G31" s="278">
        <v>336700</v>
      </c>
      <c r="H31" s="276">
        <v>9.9899388527918571</v>
      </c>
      <c r="I31" s="278">
        <v>61038</v>
      </c>
      <c r="J31" s="276">
        <v>1.8110064974657243</v>
      </c>
      <c r="K31" s="278">
        <v>270906</v>
      </c>
      <c r="L31" s="276">
        <v>8.0378211311387915</v>
      </c>
      <c r="M31" s="367"/>
      <c r="N31" s="373"/>
      <c r="O31" s="274">
        <v>21401</v>
      </c>
      <c r="P31" s="276">
        <v>0.63497083869497639</v>
      </c>
      <c r="Q31" s="278">
        <v>122917</v>
      </c>
      <c r="R31" s="276">
        <v>3.6469655894523814</v>
      </c>
      <c r="S31" s="278">
        <v>746477</v>
      </c>
      <c r="T31" s="276">
        <v>22.148083115579173</v>
      </c>
      <c r="V31" s="82">
        <f t="shared" si="0"/>
        <v>100</v>
      </c>
    </row>
    <row r="32" spans="1:22" ht="29.25" customHeight="1">
      <c r="A32" s="102" t="s">
        <v>217</v>
      </c>
      <c r="B32" s="274">
        <v>2403079</v>
      </c>
      <c r="C32" s="278">
        <v>887000</v>
      </c>
      <c r="D32" s="276">
        <v>36.910979622392773</v>
      </c>
      <c r="E32" s="278">
        <v>115840</v>
      </c>
      <c r="F32" s="276">
        <v>4.8204823894678448</v>
      </c>
      <c r="G32" s="287">
        <v>354800</v>
      </c>
      <c r="H32" s="276">
        <v>14.764391848957109</v>
      </c>
      <c r="I32" s="278">
        <v>31873</v>
      </c>
      <c r="J32" s="276">
        <v>1.3263400828686864</v>
      </c>
      <c r="K32" s="278">
        <v>187898</v>
      </c>
      <c r="L32" s="276">
        <v>7.8190521410240788</v>
      </c>
      <c r="M32" s="367"/>
      <c r="N32" s="373"/>
      <c r="O32" s="274">
        <v>7822</v>
      </c>
      <c r="P32" s="276">
        <v>0.32549907847390785</v>
      </c>
      <c r="Q32" s="278">
        <v>141437</v>
      </c>
      <c r="R32" s="276">
        <v>5.8856575251999628</v>
      </c>
      <c r="S32" s="278">
        <v>676409</v>
      </c>
      <c r="T32" s="276">
        <v>28.147597311615641</v>
      </c>
      <c r="V32" s="82">
        <f t="shared" si="0"/>
        <v>100</v>
      </c>
    </row>
    <row r="33" spans="1:22" ht="29.25" customHeight="1">
      <c r="A33" s="102" t="s">
        <v>290</v>
      </c>
      <c r="B33" s="288">
        <v>562400</v>
      </c>
      <c r="C33" s="287">
        <v>173973</v>
      </c>
      <c r="D33" s="276">
        <v>30.934032716927458</v>
      </c>
      <c r="E33" s="287">
        <v>28645</v>
      </c>
      <c r="F33" s="276">
        <v>5.0933499288762443</v>
      </c>
      <c r="G33" s="278">
        <v>175700</v>
      </c>
      <c r="H33" s="276">
        <v>31.241109530583216</v>
      </c>
      <c r="I33" s="287">
        <v>7134</v>
      </c>
      <c r="J33" s="276">
        <v>1.2684921763869133</v>
      </c>
      <c r="K33" s="287">
        <v>61692</v>
      </c>
      <c r="L33" s="276">
        <v>10.969416785206258</v>
      </c>
      <c r="M33" s="367"/>
      <c r="N33" s="373"/>
      <c r="O33" s="287">
        <v>2303</v>
      </c>
      <c r="P33" s="276">
        <v>0.40949502133712662</v>
      </c>
      <c r="Q33" s="287">
        <v>63080</v>
      </c>
      <c r="R33" s="276">
        <v>11.216216216216218</v>
      </c>
      <c r="S33" s="287">
        <v>49874</v>
      </c>
      <c r="T33" s="276">
        <v>8.8680654338549072</v>
      </c>
      <c r="V33" s="82">
        <f t="shared" si="0"/>
        <v>100.00017780938835</v>
      </c>
    </row>
    <row r="34" spans="1:22" ht="29.25" customHeight="1">
      <c r="A34" s="102" t="s">
        <v>291</v>
      </c>
      <c r="B34" s="274">
        <v>621968</v>
      </c>
      <c r="C34" s="278">
        <v>98387</v>
      </c>
      <c r="D34" s="276">
        <v>15.818659480873615</v>
      </c>
      <c r="E34" s="278">
        <v>20783</v>
      </c>
      <c r="F34" s="276">
        <v>3.3414902374398681</v>
      </c>
      <c r="G34" s="278">
        <v>183000</v>
      </c>
      <c r="H34" s="276">
        <v>29.422735574820567</v>
      </c>
      <c r="I34" s="278">
        <v>5764</v>
      </c>
      <c r="J34" s="276">
        <v>0.92673578061893869</v>
      </c>
      <c r="K34" s="278">
        <v>81583</v>
      </c>
      <c r="L34" s="276">
        <v>13.116912767216322</v>
      </c>
      <c r="M34" s="367"/>
      <c r="N34" s="373"/>
      <c r="O34" s="274">
        <v>1083</v>
      </c>
      <c r="P34" s="276">
        <v>0.17412471381164304</v>
      </c>
      <c r="Q34" s="278">
        <v>54596</v>
      </c>
      <c r="R34" s="276">
        <v>8.7779435597972881</v>
      </c>
      <c r="S34" s="278">
        <v>176772</v>
      </c>
      <c r="T34" s="276">
        <v>28.421397885421758</v>
      </c>
      <c r="V34" s="82">
        <f t="shared" si="0"/>
        <v>100</v>
      </c>
    </row>
    <row r="35" spans="1:22" ht="29.25" customHeight="1">
      <c r="A35" s="102" t="s">
        <v>292</v>
      </c>
      <c r="B35" s="274">
        <v>354803</v>
      </c>
      <c r="C35" s="278">
        <v>78465</v>
      </c>
      <c r="D35" s="276">
        <v>22.11508921852408</v>
      </c>
      <c r="E35" s="278">
        <v>13113</v>
      </c>
      <c r="F35" s="276">
        <v>3.6958537554642996</v>
      </c>
      <c r="G35" s="278">
        <v>144127</v>
      </c>
      <c r="H35" s="276">
        <v>40.621697110791061</v>
      </c>
      <c r="I35" s="278">
        <v>3768</v>
      </c>
      <c r="J35" s="276">
        <v>1.0619977846861499</v>
      </c>
      <c r="K35" s="278">
        <v>55720</v>
      </c>
      <c r="L35" s="276">
        <v>15.704489533628522</v>
      </c>
      <c r="M35" s="367"/>
      <c r="N35" s="373"/>
      <c r="O35" s="274">
        <v>1136</v>
      </c>
      <c r="P35" s="276">
        <v>0.32017767606249103</v>
      </c>
      <c r="Q35" s="278">
        <v>28713</v>
      </c>
      <c r="R35" s="276">
        <v>8.0926598704069583</v>
      </c>
      <c r="S35" s="278">
        <v>29761</v>
      </c>
      <c r="T35" s="276">
        <v>8.3880350504364394</v>
      </c>
      <c r="V35" s="82">
        <f t="shared" si="0"/>
        <v>100</v>
      </c>
    </row>
    <row r="36" spans="1:22" ht="29.25" customHeight="1">
      <c r="A36" s="102" t="s">
        <v>293</v>
      </c>
      <c r="B36" s="274">
        <v>496784</v>
      </c>
      <c r="C36" s="278">
        <v>95289</v>
      </c>
      <c r="D36" s="276">
        <v>19.18117330670875</v>
      </c>
      <c r="E36" s="278">
        <v>15773</v>
      </c>
      <c r="F36" s="276">
        <v>3.1750217398305907</v>
      </c>
      <c r="G36" s="278">
        <v>181904</v>
      </c>
      <c r="H36" s="276">
        <v>36.61631614544752</v>
      </c>
      <c r="I36" s="278">
        <v>5109</v>
      </c>
      <c r="J36" s="276">
        <v>1.0284147637605074</v>
      </c>
      <c r="K36" s="278">
        <v>75715</v>
      </c>
      <c r="L36" s="276">
        <v>15.241030306934199</v>
      </c>
      <c r="M36" s="367"/>
      <c r="N36" s="373"/>
      <c r="O36" s="274">
        <v>1714</v>
      </c>
      <c r="P36" s="276">
        <v>0.34501916325807597</v>
      </c>
      <c r="Q36" s="278">
        <v>42079</v>
      </c>
      <c r="R36" s="276">
        <v>8.4702808464040711</v>
      </c>
      <c r="S36" s="278">
        <v>79201</v>
      </c>
      <c r="T36" s="276">
        <v>15.942743727656286</v>
      </c>
      <c r="V36" s="82">
        <f t="shared" si="0"/>
        <v>100</v>
      </c>
    </row>
    <row r="37" spans="1:22" ht="29.25" customHeight="1">
      <c r="A37" s="102" t="s">
        <v>218</v>
      </c>
      <c r="B37" s="274">
        <v>714315</v>
      </c>
      <c r="C37" s="278">
        <v>290230</v>
      </c>
      <c r="D37" s="276">
        <v>40.630534148099926</v>
      </c>
      <c r="E37" s="278">
        <v>41228</v>
      </c>
      <c r="F37" s="276">
        <v>5.7716833609822</v>
      </c>
      <c r="G37" s="278">
        <v>168300</v>
      </c>
      <c r="H37" s="276">
        <v>23.561033997606099</v>
      </c>
      <c r="I37" s="278">
        <v>9697</v>
      </c>
      <c r="J37" s="276">
        <v>1.3575243415019984</v>
      </c>
      <c r="K37" s="278">
        <v>72061</v>
      </c>
      <c r="L37" s="276">
        <v>10.088126386818139</v>
      </c>
      <c r="M37" s="367"/>
      <c r="N37" s="373"/>
      <c r="O37" s="274">
        <v>1783</v>
      </c>
      <c r="P37" s="276">
        <v>0.24960976599959403</v>
      </c>
      <c r="Q37" s="278">
        <v>47493</v>
      </c>
      <c r="R37" s="276">
        <v>6.6487474013565446</v>
      </c>
      <c r="S37" s="278">
        <v>83523</v>
      </c>
      <c r="T37" s="276">
        <v>11.692740597635497</v>
      </c>
      <c r="V37" s="82">
        <f t="shared" si="0"/>
        <v>99.999999999999986</v>
      </c>
    </row>
    <row r="38" spans="1:22" ht="29.25" customHeight="1">
      <c r="A38" s="102" t="s">
        <v>219</v>
      </c>
      <c r="B38" s="274">
        <v>1095146</v>
      </c>
      <c r="C38" s="278">
        <v>448302</v>
      </c>
      <c r="D38" s="276">
        <v>40.93536386929231</v>
      </c>
      <c r="E38" s="278">
        <v>60256</v>
      </c>
      <c r="F38" s="276">
        <v>5.5020974372366789</v>
      </c>
      <c r="G38" s="278">
        <v>186045</v>
      </c>
      <c r="H38" s="276">
        <v>16.988145872787737</v>
      </c>
      <c r="I38" s="278">
        <v>12126</v>
      </c>
      <c r="J38" s="276">
        <v>1.107249626990374</v>
      </c>
      <c r="K38" s="278">
        <v>105617</v>
      </c>
      <c r="L38" s="276">
        <v>9.6441022475542084</v>
      </c>
      <c r="M38" s="367"/>
      <c r="N38" s="373"/>
      <c r="O38" s="274">
        <v>3247</v>
      </c>
      <c r="P38" s="276">
        <v>0.2964901483455174</v>
      </c>
      <c r="Q38" s="278">
        <v>100566</v>
      </c>
      <c r="R38" s="276">
        <v>9.1828852043471834</v>
      </c>
      <c r="S38" s="278">
        <v>178987</v>
      </c>
      <c r="T38" s="276">
        <v>16.343665593445987</v>
      </c>
      <c r="V38" s="82">
        <f t="shared" si="0"/>
        <v>100</v>
      </c>
    </row>
    <row r="39" spans="1:22" ht="29.25" customHeight="1">
      <c r="A39" s="102" t="s">
        <v>220</v>
      </c>
      <c r="B39" s="274">
        <v>505931</v>
      </c>
      <c r="C39" s="278">
        <v>108670</v>
      </c>
      <c r="D39" s="276">
        <v>21.479213568648689</v>
      </c>
      <c r="E39" s="278">
        <v>18353</v>
      </c>
      <c r="F39" s="276">
        <v>3.6275697674188772</v>
      </c>
      <c r="G39" s="278">
        <v>152500</v>
      </c>
      <c r="H39" s="276">
        <v>30.142450255074309</v>
      </c>
      <c r="I39" s="278">
        <v>5407</v>
      </c>
      <c r="J39" s="276">
        <v>1.0687228100274544</v>
      </c>
      <c r="K39" s="278">
        <v>60050</v>
      </c>
      <c r="L39" s="276">
        <v>11.869207461096472</v>
      </c>
      <c r="M39" s="367"/>
      <c r="N39" s="373"/>
      <c r="O39" s="274">
        <v>2222</v>
      </c>
      <c r="P39" s="276">
        <v>0.43919032437229583</v>
      </c>
      <c r="Q39" s="278">
        <v>47285</v>
      </c>
      <c r="R39" s="276">
        <v>9.3461361331881232</v>
      </c>
      <c r="S39" s="278">
        <v>111444</v>
      </c>
      <c r="T39" s="276">
        <v>22.027509680173779</v>
      </c>
      <c r="V39" s="82">
        <f t="shared" si="0"/>
        <v>100</v>
      </c>
    </row>
    <row r="40" spans="1:22" ht="29.25" customHeight="1">
      <c r="A40" s="102" t="s">
        <v>221</v>
      </c>
      <c r="B40" s="274">
        <v>448179</v>
      </c>
      <c r="C40" s="278">
        <v>93554</v>
      </c>
      <c r="D40" s="276">
        <v>20.874248905013399</v>
      </c>
      <c r="E40" s="278">
        <v>16897</v>
      </c>
      <c r="F40" s="276">
        <v>3.7701454106506551</v>
      </c>
      <c r="G40" s="278">
        <v>181259</v>
      </c>
      <c r="H40" s="276">
        <v>40.443438893834831</v>
      </c>
      <c r="I40" s="278">
        <v>4961</v>
      </c>
      <c r="J40" s="276">
        <v>1.1069237960725513</v>
      </c>
      <c r="K40" s="278">
        <v>69507</v>
      </c>
      <c r="L40" s="276">
        <v>15.508758777185008</v>
      </c>
      <c r="M40" s="367"/>
      <c r="N40" s="373"/>
      <c r="O40" s="274">
        <v>2054</v>
      </c>
      <c r="P40" s="276">
        <v>0.45829902784378562</v>
      </c>
      <c r="Q40" s="278">
        <v>48364</v>
      </c>
      <c r="R40" s="276">
        <v>10.791224042179575</v>
      </c>
      <c r="S40" s="278">
        <v>31583</v>
      </c>
      <c r="T40" s="276">
        <v>7.0469611472201956</v>
      </c>
      <c r="V40" s="82">
        <f t="shared" si="0"/>
        <v>100</v>
      </c>
    </row>
    <row r="41" spans="1:22" ht="29.25" customHeight="1">
      <c r="A41" s="102" t="s">
        <v>222</v>
      </c>
      <c r="B41" s="274">
        <v>1938988</v>
      </c>
      <c r="C41" s="278">
        <v>804100</v>
      </c>
      <c r="D41" s="276">
        <v>41.470086457471631</v>
      </c>
      <c r="E41" s="278">
        <v>115178</v>
      </c>
      <c r="F41" s="276">
        <v>5.94010896405754</v>
      </c>
      <c r="G41" s="278">
        <v>307066</v>
      </c>
      <c r="H41" s="276">
        <v>15.836405382601646</v>
      </c>
      <c r="I41" s="278">
        <v>23154</v>
      </c>
      <c r="J41" s="276">
        <v>1.1941280709318469</v>
      </c>
      <c r="K41" s="278">
        <v>202943</v>
      </c>
      <c r="L41" s="276">
        <v>10.466439194053805</v>
      </c>
      <c r="M41" s="367"/>
      <c r="N41" s="373"/>
      <c r="O41" s="274">
        <v>9856</v>
      </c>
      <c r="P41" s="276">
        <v>0.5083063948822788</v>
      </c>
      <c r="Q41" s="278">
        <v>153968</v>
      </c>
      <c r="R41" s="276">
        <v>7.9406370745976771</v>
      </c>
      <c r="S41" s="278">
        <v>322723</v>
      </c>
      <c r="T41" s="276">
        <v>16.643888461403577</v>
      </c>
      <c r="V41" s="82">
        <f t="shared" si="0"/>
        <v>100</v>
      </c>
    </row>
    <row r="42" spans="1:22" ht="29.25" customHeight="1">
      <c r="A42" s="102" t="s">
        <v>223</v>
      </c>
      <c r="B42" s="274">
        <v>509831</v>
      </c>
      <c r="C42" s="278">
        <v>128384</v>
      </c>
      <c r="D42" s="276">
        <v>25.181677850111118</v>
      </c>
      <c r="E42" s="278">
        <v>18804</v>
      </c>
      <c r="F42" s="276">
        <v>3.6882810186120496</v>
      </c>
      <c r="G42" s="278">
        <v>155689</v>
      </c>
      <c r="H42" s="276">
        <v>30.537374149473063</v>
      </c>
      <c r="I42" s="278">
        <v>5928</v>
      </c>
      <c r="J42" s="276">
        <v>1.1627382407111375</v>
      </c>
      <c r="K42" s="278">
        <v>58205</v>
      </c>
      <c r="L42" s="276">
        <v>11.416528222097126</v>
      </c>
      <c r="M42" s="367"/>
      <c r="N42" s="373"/>
      <c r="O42" s="274">
        <v>882</v>
      </c>
      <c r="P42" s="276">
        <v>0.17299850342564496</v>
      </c>
      <c r="Q42" s="278">
        <v>49275</v>
      </c>
      <c r="R42" s="276">
        <v>9.6649674107694512</v>
      </c>
      <c r="S42" s="278">
        <v>92664</v>
      </c>
      <c r="T42" s="276">
        <v>18.175434604800415</v>
      </c>
      <c r="V42" s="82">
        <f t="shared" si="0"/>
        <v>100</v>
      </c>
    </row>
    <row r="43" spans="1:22" ht="29.25" customHeight="1">
      <c r="A43" s="102" t="s">
        <v>224</v>
      </c>
      <c r="B43" s="274">
        <v>705346</v>
      </c>
      <c r="C43" s="278">
        <v>167991</v>
      </c>
      <c r="D43" s="276">
        <v>23.816821815109179</v>
      </c>
      <c r="E43" s="278">
        <v>28479</v>
      </c>
      <c r="F43" s="276">
        <v>4.0375928976700797</v>
      </c>
      <c r="G43" s="278">
        <v>233635</v>
      </c>
      <c r="H43" s="276">
        <v>33.123459975671516</v>
      </c>
      <c r="I43" s="278">
        <v>9869</v>
      </c>
      <c r="J43" s="276">
        <v>1.3991714704556346</v>
      </c>
      <c r="K43" s="278">
        <v>109129</v>
      </c>
      <c r="L43" s="276">
        <v>15.471697578209842</v>
      </c>
      <c r="M43" s="367"/>
      <c r="N43" s="373"/>
      <c r="O43" s="274">
        <v>2334</v>
      </c>
      <c r="P43" s="276">
        <v>0.33090142993651339</v>
      </c>
      <c r="Q43" s="278">
        <v>72420</v>
      </c>
      <c r="R43" s="276">
        <v>10.267301437875879</v>
      </c>
      <c r="S43" s="278">
        <v>81489</v>
      </c>
      <c r="T43" s="276">
        <v>11.553053395071355</v>
      </c>
      <c r="V43" s="82">
        <f t="shared" si="0"/>
        <v>100.00000000000001</v>
      </c>
    </row>
    <row r="44" spans="1:22" ht="29.25" customHeight="1">
      <c r="A44" s="102" t="s">
        <v>225</v>
      </c>
      <c r="B44" s="274">
        <v>832605</v>
      </c>
      <c r="C44" s="278">
        <v>236895</v>
      </c>
      <c r="D44" s="276">
        <v>28.452267281604122</v>
      </c>
      <c r="E44" s="278">
        <v>32617</v>
      </c>
      <c r="F44" s="276">
        <v>3.9174638634166259</v>
      </c>
      <c r="G44" s="278">
        <v>222200</v>
      </c>
      <c r="H44" s="276">
        <v>26.68732472180686</v>
      </c>
      <c r="I44" s="278">
        <v>9687</v>
      </c>
      <c r="J44" s="276">
        <v>1.1634568612967733</v>
      </c>
      <c r="K44" s="278">
        <v>121069</v>
      </c>
      <c r="L44" s="276">
        <v>14.540988824232379</v>
      </c>
      <c r="M44" s="367"/>
      <c r="N44" s="373"/>
      <c r="O44" s="274">
        <v>3348</v>
      </c>
      <c r="P44" s="276">
        <v>0.40211144540328247</v>
      </c>
      <c r="Q44" s="278">
        <v>83509</v>
      </c>
      <c r="R44" s="276">
        <v>10.029846085478708</v>
      </c>
      <c r="S44" s="278">
        <v>123280</v>
      </c>
      <c r="T44" s="276">
        <v>14.806540916761248</v>
      </c>
      <c r="V44" s="82">
        <f t="shared" si="0"/>
        <v>100</v>
      </c>
    </row>
    <row r="45" spans="1:22" ht="29.25" customHeight="1">
      <c r="A45" s="102" t="s">
        <v>226</v>
      </c>
      <c r="B45" s="274">
        <v>704075</v>
      </c>
      <c r="C45" s="278">
        <v>146900</v>
      </c>
      <c r="D45" s="276">
        <v>20.864254518339663</v>
      </c>
      <c r="E45" s="278">
        <v>25460</v>
      </c>
      <c r="F45" s="276">
        <v>3.6160920356496109</v>
      </c>
      <c r="G45" s="278">
        <v>185300</v>
      </c>
      <c r="H45" s="276">
        <v>26.318218939743637</v>
      </c>
      <c r="I45" s="278">
        <v>6972</v>
      </c>
      <c r="J45" s="276">
        <v>0.99023541526115821</v>
      </c>
      <c r="K45" s="278">
        <v>103957</v>
      </c>
      <c r="L45" s="276">
        <v>14.765046337393034</v>
      </c>
      <c r="M45" s="367"/>
      <c r="N45" s="373"/>
      <c r="O45" s="274">
        <v>2240</v>
      </c>
      <c r="P45" s="276">
        <v>0.31814792458189822</v>
      </c>
      <c r="Q45" s="278">
        <v>65068</v>
      </c>
      <c r="R45" s="276">
        <v>9.2416290878102476</v>
      </c>
      <c r="S45" s="278">
        <v>168178</v>
      </c>
      <c r="T45" s="276">
        <v>23.88637574122075</v>
      </c>
      <c r="V45" s="82">
        <f t="shared" si="0"/>
        <v>100</v>
      </c>
    </row>
    <row r="46" spans="1:22" ht="29.25" customHeight="1">
      <c r="A46" s="102" t="s">
        <v>294</v>
      </c>
      <c r="B46" s="274">
        <v>652723</v>
      </c>
      <c r="C46" s="278">
        <v>144888</v>
      </c>
      <c r="D46" s="276">
        <v>22.197471209073374</v>
      </c>
      <c r="E46" s="278">
        <v>22901</v>
      </c>
      <c r="F46" s="276">
        <v>3.5085327160219575</v>
      </c>
      <c r="G46" s="278">
        <v>193772</v>
      </c>
      <c r="H46" s="276">
        <v>29.686712433911477</v>
      </c>
      <c r="I46" s="278">
        <v>9394</v>
      </c>
      <c r="J46" s="276">
        <v>1.4392016215147927</v>
      </c>
      <c r="K46" s="278">
        <v>103985</v>
      </c>
      <c r="L46" s="276">
        <v>15.930953865575443</v>
      </c>
      <c r="M46" s="367"/>
      <c r="N46" s="373"/>
      <c r="O46" s="274">
        <v>1950</v>
      </c>
      <c r="P46" s="276">
        <v>0.29874847370170809</v>
      </c>
      <c r="Q46" s="278">
        <v>62046</v>
      </c>
      <c r="R46" s="276">
        <v>9.5057168201518873</v>
      </c>
      <c r="S46" s="278">
        <v>113787</v>
      </c>
      <c r="T46" s="276">
        <v>17.432662860049362</v>
      </c>
      <c r="V46" s="82">
        <f t="shared" si="0"/>
        <v>100</v>
      </c>
    </row>
    <row r="47" spans="1:22" ht="29.25" customHeight="1">
      <c r="A47" s="104" t="s">
        <v>227</v>
      </c>
      <c r="B47" s="283">
        <v>817819</v>
      </c>
      <c r="C47" s="286">
        <v>212623</v>
      </c>
      <c r="D47" s="285">
        <v>25.99878457213638</v>
      </c>
      <c r="E47" s="286">
        <v>35700</v>
      </c>
      <c r="F47" s="285">
        <v>4.3652690876587608</v>
      </c>
      <c r="G47" s="286">
        <v>284364</v>
      </c>
      <c r="H47" s="285">
        <v>34.771019015209973</v>
      </c>
      <c r="I47" s="286">
        <v>11358</v>
      </c>
      <c r="J47" s="285">
        <v>1.3888158626786611</v>
      </c>
      <c r="K47" s="286">
        <v>152341</v>
      </c>
      <c r="L47" s="285">
        <v>18.627715912689727</v>
      </c>
      <c r="M47" s="368"/>
      <c r="N47" s="374"/>
      <c r="O47" s="283">
        <v>3486</v>
      </c>
      <c r="P47" s="285">
        <v>0.42625568738314956</v>
      </c>
      <c r="Q47" s="286">
        <v>65084</v>
      </c>
      <c r="R47" s="285">
        <v>7.9582401484925152</v>
      </c>
      <c r="S47" s="286">
        <v>52863</v>
      </c>
      <c r="T47" s="285">
        <v>6.4638997137508429</v>
      </c>
      <c r="V47" s="82">
        <f t="shared" si="0"/>
        <v>100.00000000000001</v>
      </c>
    </row>
    <row r="48" spans="1:22" ht="29.25" customHeight="1">
      <c r="A48" s="102" t="s">
        <v>295</v>
      </c>
      <c r="B48" s="274">
        <v>1265792.2760000001</v>
      </c>
      <c r="C48" s="278">
        <v>372300</v>
      </c>
      <c r="D48" s="276">
        <v>29.412408896702729</v>
      </c>
      <c r="E48" s="278">
        <v>5642</v>
      </c>
      <c r="F48" s="276">
        <v>0.44572874293633302</v>
      </c>
      <c r="G48" s="278">
        <v>156300</v>
      </c>
      <c r="H48" s="276">
        <v>12.347997610944498</v>
      </c>
      <c r="I48" s="278">
        <v>20359.371999999999</v>
      </c>
      <c r="J48" s="276">
        <v>1.6084291542951397</v>
      </c>
      <c r="K48" s="278">
        <v>307939.821</v>
      </c>
      <c r="L48" s="276">
        <v>24.32783220743875</v>
      </c>
      <c r="M48" s="278">
        <v>77171.883000000002</v>
      </c>
      <c r="N48" s="276">
        <v>6.0967257000389532</v>
      </c>
      <c r="O48" s="274">
        <v>13001.429</v>
      </c>
      <c r="P48" s="276">
        <v>1.0271376470304832</v>
      </c>
      <c r="Q48" s="278">
        <v>85479</v>
      </c>
      <c r="R48" s="276">
        <v>6.7530037606265179</v>
      </c>
      <c r="S48" s="278">
        <v>227598.77100000007</v>
      </c>
      <c r="T48" s="276">
        <v>17.980736279986594</v>
      </c>
      <c r="V48" s="82">
        <f t="shared" si="0"/>
        <v>100</v>
      </c>
    </row>
    <row r="49" spans="1:22" ht="29.25" customHeight="1">
      <c r="A49" s="102" t="s">
        <v>230</v>
      </c>
      <c r="B49" s="274">
        <v>673571</v>
      </c>
      <c r="C49" s="278">
        <v>245186</v>
      </c>
      <c r="D49" s="276">
        <v>36.400913934833895</v>
      </c>
      <c r="E49" s="278">
        <v>3173</v>
      </c>
      <c r="F49" s="276">
        <v>0.47107134956819696</v>
      </c>
      <c r="G49" s="278">
        <v>34512</v>
      </c>
      <c r="H49" s="276">
        <v>5.1237360278278015</v>
      </c>
      <c r="I49" s="278">
        <v>13550</v>
      </c>
      <c r="J49" s="276">
        <v>2.0116661792149602</v>
      </c>
      <c r="K49" s="278">
        <v>123968</v>
      </c>
      <c r="L49" s="276">
        <v>18.404592834311455</v>
      </c>
      <c r="M49" s="278">
        <v>36011</v>
      </c>
      <c r="N49" s="276">
        <v>5.3462812383549769</v>
      </c>
      <c r="O49" s="274">
        <v>5863</v>
      </c>
      <c r="P49" s="276">
        <v>0.87043533643817794</v>
      </c>
      <c r="Q49" s="278">
        <v>71455</v>
      </c>
      <c r="R49" s="276">
        <v>10.608384268325091</v>
      </c>
      <c r="S49" s="278">
        <v>139853</v>
      </c>
      <c r="T49" s="276">
        <v>20.76291883112545</v>
      </c>
      <c r="V49" s="82">
        <f t="shared" si="0"/>
        <v>100.00000000000001</v>
      </c>
    </row>
    <row r="50" spans="1:22" ht="29.25" customHeight="1">
      <c r="A50" s="103" t="s">
        <v>231</v>
      </c>
      <c r="B50" s="274">
        <v>703658</v>
      </c>
      <c r="C50" s="278">
        <v>303753</v>
      </c>
      <c r="D50" s="276">
        <v>43.167703628751468</v>
      </c>
      <c r="E50" s="278">
        <v>3060</v>
      </c>
      <c r="F50" s="276">
        <v>0.43487034894792642</v>
      </c>
      <c r="G50" s="278">
        <v>8900</v>
      </c>
      <c r="H50" s="276">
        <v>1.2648189887701127</v>
      </c>
      <c r="I50" s="278">
        <v>8101</v>
      </c>
      <c r="J50" s="276">
        <v>1.1512695087670433</v>
      </c>
      <c r="K50" s="278">
        <v>151931</v>
      </c>
      <c r="L50" s="276">
        <v>21.591597054250787</v>
      </c>
      <c r="M50" s="278">
        <v>38529</v>
      </c>
      <c r="N50" s="276">
        <v>5.4755293054296263</v>
      </c>
      <c r="O50" s="274">
        <v>7434</v>
      </c>
      <c r="P50" s="276">
        <v>1.0564791418558448</v>
      </c>
      <c r="Q50" s="278">
        <v>66029</v>
      </c>
      <c r="R50" s="276">
        <v>9.3836778662361553</v>
      </c>
      <c r="S50" s="278">
        <v>115921</v>
      </c>
      <c r="T50" s="276">
        <v>16.474054156991038</v>
      </c>
      <c r="V50" s="82">
        <f t="shared" si="0"/>
        <v>100</v>
      </c>
    </row>
    <row r="51" spans="1:22" ht="29.25" customHeight="1">
      <c r="A51" s="102" t="s">
        <v>232</v>
      </c>
      <c r="B51" s="274">
        <v>558093</v>
      </c>
      <c r="C51" s="278">
        <v>221200</v>
      </c>
      <c r="D51" s="276">
        <v>39.63497123239317</v>
      </c>
      <c r="E51" s="278">
        <v>2597</v>
      </c>
      <c r="F51" s="276">
        <v>0.46533463060816027</v>
      </c>
      <c r="G51" s="278">
        <v>28600</v>
      </c>
      <c r="H51" s="276">
        <v>5.1245939296855543</v>
      </c>
      <c r="I51" s="278">
        <v>11014</v>
      </c>
      <c r="J51" s="276">
        <v>1.9735062077467374</v>
      </c>
      <c r="K51" s="278">
        <v>120638</v>
      </c>
      <c r="L51" s="276">
        <v>21.616110576552654</v>
      </c>
      <c r="M51" s="278">
        <v>29312</v>
      </c>
      <c r="N51" s="276">
        <v>5.2521712331098938</v>
      </c>
      <c r="O51" s="274">
        <v>3148</v>
      </c>
      <c r="P51" s="276">
        <v>0.56406369547727708</v>
      </c>
      <c r="Q51" s="278">
        <v>59721</v>
      </c>
      <c r="R51" s="276">
        <v>10.700904687928356</v>
      </c>
      <c r="S51" s="278">
        <v>81863</v>
      </c>
      <c r="T51" s="276">
        <v>14.6683438064982</v>
      </c>
      <c r="V51" s="82">
        <f t="shared" si="0"/>
        <v>100</v>
      </c>
    </row>
    <row r="52" spans="1:22" ht="29.25" customHeight="1">
      <c r="A52" s="102" t="s">
        <v>233</v>
      </c>
      <c r="B52" s="274">
        <v>2088582</v>
      </c>
      <c r="C52" s="278">
        <v>942873</v>
      </c>
      <c r="D52" s="276">
        <v>45.14416958491455</v>
      </c>
      <c r="E52" s="278">
        <v>8998</v>
      </c>
      <c r="F52" s="276">
        <v>0.43081861281960676</v>
      </c>
      <c r="G52" s="278">
        <v>25000</v>
      </c>
      <c r="H52" s="276">
        <v>1.196984365469012</v>
      </c>
      <c r="I52" s="278">
        <v>45714</v>
      </c>
      <c r="J52" s="276">
        <v>2.1887577313220166</v>
      </c>
      <c r="K52" s="278">
        <v>433377</v>
      </c>
      <c r="L52" s="276">
        <v>20.74981973415456</v>
      </c>
      <c r="M52" s="278">
        <v>117866</v>
      </c>
      <c r="N52" s="276">
        <v>5.643350368814823</v>
      </c>
      <c r="O52" s="274">
        <v>13143</v>
      </c>
      <c r="P52" s="276">
        <v>0.62927862061436901</v>
      </c>
      <c r="Q52" s="278">
        <v>126344</v>
      </c>
      <c r="R52" s="276">
        <v>6.0492717068326742</v>
      </c>
      <c r="S52" s="278">
        <v>375267</v>
      </c>
      <c r="T52" s="276">
        <v>17.967549275058389</v>
      </c>
      <c r="V52" s="82">
        <f t="shared" si="0"/>
        <v>100</v>
      </c>
    </row>
    <row r="53" spans="1:22" ht="29.25" customHeight="1">
      <c r="A53" s="102" t="s">
        <v>234</v>
      </c>
      <c r="B53" s="274">
        <v>827368.22900000005</v>
      </c>
      <c r="C53" s="278">
        <v>404756.73300000001</v>
      </c>
      <c r="D53" s="276">
        <v>48.920990535158673</v>
      </c>
      <c r="E53" s="278">
        <v>2927.2730000000001</v>
      </c>
      <c r="F53" s="276">
        <v>0.35380534294120203</v>
      </c>
      <c r="G53" s="278">
        <v>406.96199999999999</v>
      </c>
      <c r="H53" s="276">
        <v>4.9187530501609338E-2</v>
      </c>
      <c r="I53" s="278">
        <v>16943.309000000001</v>
      </c>
      <c r="J53" s="276">
        <v>2.0478558888439022</v>
      </c>
      <c r="K53" s="278">
        <v>174970.58499999999</v>
      </c>
      <c r="L53" s="276">
        <v>21.147849151940299</v>
      </c>
      <c r="M53" s="278">
        <v>45083.904999999999</v>
      </c>
      <c r="N53" s="276">
        <v>5.4490737521418646</v>
      </c>
      <c r="O53" s="274">
        <v>12805.462</v>
      </c>
      <c r="P53" s="276">
        <v>1.5477343160103383</v>
      </c>
      <c r="Q53" s="278">
        <v>58509</v>
      </c>
      <c r="R53" s="276">
        <v>7.0717001147985821</v>
      </c>
      <c r="S53" s="278">
        <v>110965</v>
      </c>
      <c r="T53" s="276">
        <v>13.411803367663516</v>
      </c>
      <c r="V53" s="82">
        <f t="shared" si="0"/>
        <v>100</v>
      </c>
    </row>
    <row r="54" spans="1:22" ht="29.25" customHeight="1">
      <c r="A54" s="102" t="s">
        <v>235</v>
      </c>
      <c r="B54" s="16">
        <v>383079</v>
      </c>
      <c r="C54" s="278">
        <v>143800</v>
      </c>
      <c r="D54" s="276">
        <v>37.537949091440673</v>
      </c>
      <c r="E54" s="278">
        <v>1720</v>
      </c>
      <c r="F54" s="276">
        <v>0.44899354963336541</v>
      </c>
      <c r="G54" s="278">
        <v>29200</v>
      </c>
      <c r="H54" s="276">
        <v>7.6224486333106229</v>
      </c>
      <c r="I54" s="278">
        <v>5076</v>
      </c>
      <c r="J54" s="276">
        <v>1.3250530569412575</v>
      </c>
      <c r="K54" s="278">
        <v>84789</v>
      </c>
      <c r="L54" s="276">
        <v>22.133554697595013</v>
      </c>
      <c r="M54" s="278">
        <v>25201</v>
      </c>
      <c r="N54" s="276">
        <v>6.5785386304130489</v>
      </c>
      <c r="O54" s="16">
        <v>375</v>
      </c>
      <c r="P54" s="276">
        <v>9.7891035530530246E-2</v>
      </c>
      <c r="Q54" s="278">
        <v>33897</v>
      </c>
      <c r="R54" s="276">
        <v>8.8485664836756897</v>
      </c>
      <c r="S54" s="278">
        <v>59021</v>
      </c>
      <c r="T54" s="276">
        <v>15.407004821459802</v>
      </c>
      <c r="V54" s="82">
        <f t="shared" si="0"/>
        <v>100.00000000000001</v>
      </c>
    </row>
    <row r="55" spans="1:22" ht="29.25" customHeight="1">
      <c r="A55" s="102" t="s">
        <v>236</v>
      </c>
      <c r="B55" s="274">
        <v>428377</v>
      </c>
      <c r="C55" s="278">
        <v>139816</v>
      </c>
      <c r="D55" s="276">
        <v>32.638540351139298</v>
      </c>
      <c r="E55" s="278">
        <v>3221</v>
      </c>
      <c r="F55" s="276">
        <v>0.75190778216384169</v>
      </c>
      <c r="G55" s="278">
        <v>84914</v>
      </c>
      <c r="H55" s="276">
        <v>19.822259364998587</v>
      </c>
      <c r="I55" s="278">
        <v>5082</v>
      </c>
      <c r="J55" s="276">
        <v>1.1863382020976849</v>
      </c>
      <c r="K55" s="278">
        <v>79681</v>
      </c>
      <c r="L55" s="276">
        <v>18.600671838123894</v>
      </c>
      <c r="M55" s="278">
        <v>23312</v>
      </c>
      <c r="N55" s="276">
        <v>5.4419354914012663</v>
      </c>
      <c r="O55" s="274">
        <v>5011</v>
      </c>
      <c r="P55" s="276">
        <v>1.1697640162753835</v>
      </c>
      <c r="Q55" s="278">
        <v>33143</v>
      </c>
      <c r="R55" s="276">
        <v>7.7368766296976723</v>
      </c>
      <c r="S55" s="278">
        <v>54197</v>
      </c>
      <c r="T55" s="276">
        <v>12.651706324102369</v>
      </c>
      <c r="V55" s="82">
        <f t="shared" si="0"/>
        <v>99.999999999999986</v>
      </c>
    </row>
    <row r="56" spans="1:22" ht="29.25" customHeight="1">
      <c r="A56" s="102" t="s">
        <v>237</v>
      </c>
      <c r="B56" s="16">
        <v>389162</v>
      </c>
      <c r="C56" s="278">
        <v>145700</v>
      </c>
      <c r="D56" s="276">
        <v>37.439421115114015</v>
      </c>
      <c r="E56" s="278">
        <v>2586</v>
      </c>
      <c r="F56" s="276">
        <v>0.66450475637395223</v>
      </c>
      <c r="G56" s="278">
        <v>34900</v>
      </c>
      <c r="H56" s="276">
        <v>8.967987624691002</v>
      </c>
      <c r="I56" s="278">
        <v>5406</v>
      </c>
      <c r="J56" s="276">
        <v>1.3891387134406752</v>
      </c>
      <c r="K56" s="278">
        <v>73939</v>
      </c>
      <c r="L56" s="276">
        <v>18.999542606934902</v>
      </c>
      <c r="M56" s="278">
        <v>22468</v>
      </c>
      <c r="N56" s="276">
        <v>5.7734311160904719</v>
      </c>
      <c r="O56" s="16">
        <v>2371</v>
      </c>
      <c r="P56" s="276">
        <v>0.60925784120751769</v>
      </c>
      <c r="Q56" s="278">
        <v>39407</v>
      </c>
      <c r="R56" s="276">
        <v>10.126117144017146</v>
      </c>
      <c r="S56" s="278">
        <v>62385</v>
      </c>
      <c r="T56" s="276">
        <v>16.030599082130319</v>
      </c>
      <c r="V56" s="82">
        <f t="shared" si="0"/>
        <v>100</v>
      </c>
    </row>
    <row r="57" spans="1:22" ht="29.25" customHeight="1">
      <c r="A57" s="102" t="s">
        <v>238</v>
      </c>
      <c r="B57" s="288">
        <v>416344</v>
      </c>
      <c r="C57" s="287">
        <v>156500</v>
      </c>
      <c r="D57" s="276">
        <v>37.589109006014262</v>
      </c>
      <c r="E57" s="278">
        <v>3726</v>
      </c>
      <c r="F57" s="276">
        <v>0.89493303614318931</v>
      </c>
      <c r="G57" s="278">
        <v>39500</v>
      </c>
      <c r="H57" s="276">
        <v>9.4873470015179766</v>
      </c>
      <c r="I57" s="278">
        <v>4587</v>
      </c>
      <c r="J57" s="276">
        <v>1.1017331821762772</v>
      </c>
      <c r="K57" s="287">
        <v>82876</v>
      </c>
      <c r="L57" s="276">
        <v>19.905654939184906</v>
      </c>
      <c r="M57" s="278">
        <v>23373</v>
      </c>
      <c r="N57" s="276">
        <v>5.6138673788982185</v>
      </c>
      <c r="O57" s="274">
        <v>708</v>
      </c>
      <c r="P57" s="276">
        <v>0.17005168802720827</v>
      </c>
      <c r="Q57" s="287">
        <v>37401</v>
      </c>
      <c r="R57" s="276">
        <v>8.9831965874373108</v>
      </c>
      <c r="S57" s="278">
        <v>67673</v>
      </c>
      <c r="T57" s="276">
        <v>16.254107180600659</v>
      </c>
      <c r="V57" s="82">
        <f t="shared" si="0"/>
        <v>100</v>
      </c>
    </row>
    <row r="58" spans="1:22" ht="29.25" customHeight="1">
      <c r="A58" s="102" t="s">
        <v>239</v>
      </c>
      <c r="B58" s="274">
        <v>1594517</v>
      </c>
      <c r="C58" s="278">
        <v>667401</v>
      </c>
      <c r="D58" s="276">
        <v>41.85599777236618</v>
      </c>
      <c r="E58" s="287">
        <v>6378</v>
      </c>
      <c r="F58" s="276">
        <v>0.39999573538569988</v>
      </c>
      <c r="G58" s="287">
        <v>1200</v>
      </c>
      <c r="H58" s="276">
        <v>7.525789941405453E-2</v>
      </c>
      <c r="I58" s="287">
        <v>36325</v>
      </c>
      <c r="J58" s="276">
        <v>2.2781193301796092</v>
      </c>
      <c r="K58" s="278">
        <v>295094</v>
      </c>
      <c r="L58" s="276">
        <v>18.506795474742507</v>
      </c>
      <c r="M58" s="287">
        <v>86801</v>
      </c>
      <c r="N58" s="276">
        <v>5.4437174391994567</v>
      </c>
      <c r="O58" s="287">
        <v>7773</v>
      </c>
      <c r="P58" s="276">
        <v>0.48748304345453825</v>
      </c>
      <c r="Q58" s="278">
        <v>218028</v>
      </c>
      <c r="R58" s="276">
        <v>13.67360774453957</v>
      </c>
      <c r="S58" s="287">
        <v>275517</v>
      </c>
      <c r="T58" s="276">
        <v>17.279025560718388</v>
      </c>
      <c r="V58" s="82">
        <f t="shared" si="0"/>
        <v>100</v>
      </c>
    </row>
    <row r="59" spans="1:22" ht="29.25" customHeight="1">
      <c r="A59" s="102" t="s">
        <v>240</v>
      </c>
      <c r="B59" s="274">
        <v>959464</v>
      </c>
      <c r="C59" s="278">
        <v>336086</v>
      </c>
      <c r="D59" s="276">
        <v>35.028515921389442</v>
      </c>
      <c r="E59" s="278">
        <v>3594</v>
      </c>
      <c r="F59" s="276">
        <v>0.37458414281307062</v>
      </c>
      <c r="G59" s="278">
        <v>72000</v>
      </c>
      <c r="H59" s="276">
        <v>7.5041898393269584</v>
      </c>
      <c r="I59" s="278">
        <v>23337</v>
      </c>
      <c r="J59" s="276">
        <v>2.4322955316718504</v>
      </c>
      <c r="K59" s="278">
        <v>177451</v>
      </c>
      <c r="L59" s="276">
        <v>18.494805433033441</v>
      </c>
      <c r="M59" s="278">
        <v>52747</v>
      </c>
      <c r="N59" s="276">
        <v>5.4975486313191535</v>
      </c>
      <c r="O59" s="274">
        <v>12298</v>
      </c>
      <c r="P59" s="276">
        <v>1.281757314500596</v>
      </c>
      <c r="Q59" s="278">
        <v>41474</v>
      </c>
      <c r="R59" s="276">
        <v>4.3226217971700862</v>
      </c>
      <c r="S59" s="278">
        <v>240477</v>
      </c>
      <c r="T59" s="276">
        <v>25.0636813887754</v>
      </c>
      <c r="V59" s="82">
        <f t="shared" si="0"/>
        <v>100</v>
      </c>
    </row>
    <row r="60" spans="1:22" ht="29.25" customHeight="1">
      <c r="A60" s="102" t="s">
        <v>241</v>
      </c>
      <c r="B60" s="274">
        <v>2029671</v>
      </c>
      <c r="C60" s="278">
        <v>853161</v>
      </c>
      <c r="D60" s="276">
        <v>42.034447947475229</v>
      </c>
      <c r="E60" s="278">
        <v>6166</v>
      </c>
      <c r="F60" s="276">
        <v>0.30379307779438147</v>
      </c>
      <c r="G60" s="278">
        <v>15000</v>
      </c>
      <c r="H60" s="276">
        <v>0.73903603096265358</v>
      </c>
      <c r="I60" s="278">
        <v>71958</v>
      </c>
      <c r="J60" s="276">
        <v>3.5453036477340416</v>
      </c>
      <c r="K60" s="278">
        <v>567013</v>
      </c>
      <c r="L60" s="276">
        <v>27.936202468281806</v>
      </c>
      <c r="M60" s="278">
        <v>132495</v>
      </c>
      <c r="N60" s="276">
        <v>6.5279052614931192</v>
      </c>
      <c r="O60" s="274">
        <v>31822</v>
      </c>
      <c r="P60" s="276">
        <v>1.5678403051529042</v>
      </c>
      <c r="Q60" s="278">
        <v>113902</v>
      </c>
      <c r="R60" s="276">
        <v>5.6118454665805446</v>
      </c>
      <c r="S60" s="278">
        <v>238154</v>
      </c>
      <c r="T60" s="276">
        <v>11.73362579452532</v>
      </c>
      <c r="V60" s="82">
        <f t="shared" si="0"/>
        <v>100</v>
      </c>
    </row>
    <row r="61" spans="1:22" ht="29.25" customHeight="1">
      <c r="A61" s="102" t="s">
        <v>242</v>
      </c>
      <c r="B61" s="274">
        <v>499432</v>
      </c>
      <c r="C61" s="278">
        <v>162023</v>
      </c>
      <c r="D61" s="276">
        <v>32.441453491165966</v>
      </c>
      <c r="E61" s="278">
        <v>2026</v>
      </c>
      <c r="F61" s="276">
        <v>0.40566083070367942</v>
      </c>
      <c r="G61" s="278">
        <v>57257</v>
      </c>
      <c r="H61" s="276">
        <v>11.46442358519278</v>
      </c>
      <c r="I61" s="278">
        <v>5456</v>
      </c>
      <c r="J61" s="276">
        <v>1.0924410129907576</v>
      </c>
      <c r="K61" s="278">
        <v>127895</v>
      </c>
      <c r="L61" s="276">
        <v>25.608090791138732</v>
      </c>
      <c r="M61" s="278">
        <v>34657</v>
      </c>
      <c r="N61" s="276">
        <v>6.9392830255169873</v>
      </c>
      <c r="O61" s="274">
        <v>7926</v>
      </c>
      <c r="P61" s="276">
        <v>1.5870028352208108</v>
      </c>
      <c r="Q61" s="278">
        <v>34928</v>
      </c>
      <c r="R61" s="276">
        <v>6.9935446667414176</v>
      </c>
      <c r="S61" s="278">
        <v>67264</v>
      </c>
      <c r="T61" s="276">
        <v>13.468099761328869</v>
      </c>
      <c r="V61" s="82">
        <f t="shared" si="0"/>
        <v>100</v>
      </c>
    </row>
    <row r="62" spans="1:22" ht="29.25" customHeight="1">
      <c r="A62" s="102" t="s">
        <v>243</v>
      </c>
      <c r="B62" s="274">
        <v>1047451</v>
      </c>
      <c r="C62" s="278">
        <v>331392</v>
      </c>
      <c r="D62" s="276">
        <v>31.637947741708206</v>
      </c>
      <c r="E62" s="278">
        <v>4833</v>
      </c>
      <c r="F62" s="276">
        <v>0.46140583187184891</v>
      </c>
      <c r="G62" s="278">
        <v>94713</v>
      </c>
      <c r="H62" s="276">
        <v>9.0422368206245434</v>
      </c>
      <c r="I62" s="278">
        <v>36502</v>
      </c>
      <c r="J62" s="276">
        <v>3.4848408183294497</v>
      </c>
      <c r="K62" s="278">
        <v>208842</v>
      </c>
      <c r="L62" s="276">
        <v>19.938116436950274</v>
      </c>
      <c r="M62" s="278">
        <v>55364</v>
      </c>
      <c r="N62" s="276">
        <v>5.2855933117635097</v>
      </c>
      <c r="O62" s="274">
        <v>35128</v>
      </c>
      <c r="P62" s="276">
        <v>3.3536652311182102</v>
      </c>
      <c r="Q62" s="278">
        <v>97563</v>
      </c>
      <c r="R62" s="276">
        <v>9.3143259207351949</v>
      </c>
      <c r="S62" s="278">
        <v>183114</v>
      </c>
      <c r="T62" s="276">
        <v>17.481867886898765</v>
      </c>
      <c r="V62" s="82">
        <f t="shared" si="0"/>
        <v>100.00000000000001</v>
      </c>
    </row>
    <row r="63" spans="1:22" ht="29.25" customHeight="1">
      <c r="A63" s="102" t="s">
        <v>244</v>
      </c>
      <c r="B63" s="274">
        <v>411596</v>
      </c>
      <c r="C63" s="278">
        <v>140002</v>
      </c>
      <c r="D63" s="276">
        <v>34.014421908862083</v>
      </c>
      <c r="E63" s="278">
        <v>2696</v>
      </c>
      <c r="F63" s="276">
        <v>0.65501122459887851</v>
      </c>
      <c r="G63" s="278">
        <v>52700</v>
      </c>
      <c r="H63" s="276">
        <v>12.803817335445435</v>
      </c>
      <c r="I63" s="278">
        <v>6733</v>
      </c>
      <c r="J63" s="276">
        <v>1.6358273646974217</v>
      </c>
      <c r="K63" s="278">
        <v>82428</v>
      </c>
      <c r="L63" s="276">
        <v>20.026433687402211</v>
      </c>
      <c r="M63" s="278">
        <v>21504</v>
      </c>
      <c r="N63" s="276">
        <v>5.2245405689073747</v>
      </c>
      <c r="O63" s="274">
        <v>4255</v>
      </c>
      <c r="P63" s="276">
        <v>1.0337806975772359</v>
      </c>
      <c r="Q63" s="278">
        <v>48713</v>
      </c>
      <c r="R63" s="276">
        <v>11.835149029630998</v>
      </c>
      <c r="S63" s="278">
        <v>52565</v>
      </c>
      <c r="T63" s="276">
        <v>12.771018182878358</v>
      </c>
      <c r="V63" s="82">
        <f t="shared" si="0"/>
        <v>100</v>
      </c>
    </row>
    <row r="64" spans="1:22" ht="29.25" customHeight="1">
      <c r="A64" s="102" t="s">
        <v>245</v>
      </c>
      <c r="B64" s="274">
        <v>717961</v>
      </c>
      <c r="C64" s="278">
        <v>262774</v>
      </c>
      <c r="D64" s="276">
        <v>36.600038163632846</v>
      </c>
      <c r="E64" s="278">
        <v>3590</v>
      </c>
      <c r="F64" s="276">
        <v>0.50002716024965144</v>
      </c>
      <c r="G64" s="278">
        <v>78000</v>
      </c>
      <c r="H64" s="276">
        <v>10.864099860577385</v>
      </c>
      <c r="I64" s="278">
        <v>12256</v>
      </c>
      <c r="J64" s="276">
        <v>1.7070565114261083</v>
      </c>
      <c r="K64" s="278">
        <v>158649</v>
      </c>
      <c r="L64" s="276">
        <v>22.097161266419761</v>
      </c>
      <c r="M64" s="278">
        <v>37645</v>
      </c>
      <c r="N64" s="276">
        <v>5.2433210160440469</v>
      </c>
      <c r="O64" s="274">
        <v>4661</v>
      </c>
      <c r="P64" s="276">
        <v>0.64919960833527168</v>
      </c>
      <c r="Q64" s="278">
        <v>54783</v>
      </c>
      <c r="R64" s="276">
        <v>7.630358752077063</v>
      </c>
      <c r="S64" s="278">
        <v>105603</v>
      </c>
      <c r="T64" s="276">
        <v>14.708737661237867</v>
      </c>
      <c r="V64" s="82">
        <f t="shared" si="0"/>
        <v>99.999999999999986</v>
      </c>
    </row>
    <row r="65" spans="1:22" ht="29.15" customHeight="1">
      <c r="A65" s="102" t="s">
        <v>246</v>
      </c>
      <c r="B65" s="274">
        <v>652400.01</v>
      </c>
      <c r="C65" s="278">
        <v>188458.01</v>
      </c>
      <c r="D65" s="276">
        <v>28.88688030522869</v>
      </c>
      <c r="E65" s="278">
        <v>3239</v>
      </c>
      <c r="F65" s="276">
        <v>0.49647454787745943</v>
      </c>
      <c r="G65" s="278">
        <v>82500</v>
      </c>
      <c r="H65" s="276">
        <v>12.645615992556468</v>
      </c>
      <c r="I65" s="278">
        <v>14993</v>
      </c>
      <c r="J65" s="276">
        <v>2.2981299463805955</v>
      </c>
      <c r="K65" s="278">
        <v>135793</v>
      </c>
      <c r="L65" s="276">
        <v>20.814377363360247</v>
      </c>
      <c r="M65" s="278">
        <v>36435</v>
      </c>
      <c r="N65" s="276">
        <v>5.5847638628944836</v>
      </c>
      <c r="O65" s="274">
        <v>7650</v>
      </c>
      <c r="P65" s="276">
        <v>1.1725934829461453</v>
      </c>
      <c r="Q65" s="278">
        <v>44183</v>
      </c>
      <c r="R65" s="276">
        <v>6.7723788048378477</v>
      </c>
      <c r="S65" s="278">
        <v>139149</v>
      </c>
      <c r="T65" s="276">
        <v>21.328785693918061</v>
      </c>
      <c r="V65" s="82">
        <f t="shared" si="0"/>
        <v>99.999999999999986</v>
      </c>
    </row>
    <row r="66" spans="1:22" ht="29.25" customHeight="1">
      <c r="A66" s="102" t="s">
        <v>247</v>
      </c>
      <c r="B66" s="274">
        <v>1118653</v>
      </c>
      <c r="C66" s="278">
        <v>403459</v>
      </c>
      <c r="D66" s="276">
        <v>36.066501408390266</v>
      </c>
      <c r="E66" s="278">
        <v>7036</v>
      </c>
      <c r="F66" s="276">
        <v>0.62897073533973447</v>
      </c>
      <c r="G66" s="278">
        <v>49500</v>
      </c>
      <c r="H66" s="276">
        <v>4.4249646673275809</v>
      </c>
      <c r="I66" s="278">
        <v>27829</v>
      </c>
      <c r="J66" s="276">
        <v>2.4877240752941261</v>
      </c>
      <c r="K66" s="278">
        <v>222555</v>
      </c>
      <c r="L66" s="276">
        <v>19.894909323981611</v>
      </c>
      <c r="M66" s="278">
        <v>55501</v>
      </c>
      <c r="N66" s="276">
        <v>4.9614134141686472</v>
      </c>
      <c r="O66" s="274">
        <v>8520</v>
      </c>
      <c r="P66" s="276">
        <v>0.76163028213395934</v>
      </c>
      <c r="Q66" s="278">
        <v>54965</v>
      </c>
      <c r="R66" s="276">
        <v>4.9134986452456664</v>
      </c>
      <c r="S66" s="278">
        <v>289288</v>
      </c>
      <c r="T66" s="276">
        <v>25.860387448118406</v>
      </c>
      <c r="V66" s="82">
        <f t="shared" si="0"/>
        <v>100</v>
      </c>
    </row>
    <row r="67" spans="1:22" ht="29.15" customHeight="1">
      <c r="A67" s="104" t="s">
        <v>248</v>
      </c>
      <c r="B67" s="286">
        <v>421080</v>
      </c>
      <c r="C67" s="286">
        <v>133778</v>
      </c>
      <c r="D67" s="285">
        <v>31.770209936354139</v>
      </c>
      <c r="E67" s="286">
        <v>2282</v>
      </c>
      <c r="F67" s="285">
        <v>0.54193977391469561</v>
      </c>
      <c r="G67" s="286">
        <v>66206</v>
      </c>
      <c r="H67" s="285">
        <v>15.722903011304265</v>
      </c>
      <c r="I67" s="286">
        <v>8832</v>
      </c>
      <c r="J67" s="285">
        <v>2.0974636648617841</v>
      </c>
      <c r="K67" s="286">
        <v>99879</v>
      </c>
      <c r="L67" s="285">
        <v>23.719720718153319</v>
      </c>
      <c r="M67" s="286">
        <v>24828</v>
      </c>
      <c r="N67" s="285">
        <v>5.8962667426617275</v>
      </c>
      <c r="O67" s="283">
        <v>4227</v>
      </c>
      <c r="P67" s="285">
        <v>1.0038472499287547</v>
      </c>
      <c r="Q67" s="286">
        <v>32974</v>
      </c>
      <c r="R67" s="285">
        <v>7.8308159969601974</v>
      </c>
      <c r="S67" s="286">
        <v>48075</v>
      </c>
      <c r="T67" s="285">
        <v>11.417070390424621</v>
      </c>
      <c r="V67" s="82">
        <f t="shared" si="0"/>
        <v>100.0002374845635</v>
      </c>
    </row>
    <row r="68" spans="1:22" ht="27" customHeight="1">
      <c r="A68" s="19" t="s">
        <v>62</v>
      </c>
    </row>
  </sheetData>
  <mergeCells count="6">
    <mergeCell ref="A4:A6"/>
    <mergeCell ref="M5:N5"/>
    <mergeCell ref="M7:M27"/>
    <mergeCell ref="N7:N27"/>
    <mergeCell ref="M28:M47"/>
    <mergeCell ref="N28:N47"/>
  </mergeCells>
  <phoneticPr fontId="3"/>
  <dataValidations count="1">
    <dataValidation imeMode="off" allowBlank="1" showInputMessage="1" showErrorMessage="1" sqref="K48:T67 J49:J67 I48:I67 H49:H67 G48:G67 F49:F67 E48:E67 D49:D67 C48:C67 B7:B67" xr:uid="{00000000-0002-0000-0200-000000000000}"/>
  </dataValidations>
  <printOptions horizontalCentered="1"/>
  <pageMargins left="0.39370078740157483" right="0.39370078740157483" top="0.39370078740157483" bottom="0.39370078740157483" header="0.31496062992125984" footer="0.51181102362204722"/>
  <pageSetup paperSize="9" scale="77" fitToHeight="0" orientation="landscape" r:id="rId1"/>
  <headerFooter alignWithMargins="0"/>
  <rowBreaks count="2" manualBreakCount="2">
    <brk id="27" max="19" man="1"/>
    <brk id="47" max="19"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U68"/>
  <sheetViews>
    <sheetView showGridLines="0" view="pageBreakPreview" zoomScaleNormal="100" zoomScaleSheetLayoutView="100" workbookViewId="0">
      <pane xSplit="1" ySplit="6" topLeftCell="B9" activePane="bottomRight" state="frozen"/>
      <selection activeCell="A34" sqref="A34:I38"/>
      <selection pane="topRight" activeCell="A34" sqref="A34:I38"/>
      <selection pane="bottomLeft" activeCell="A34" sqref="A34:I38"/>
      <selection pane="bottomRight" activeCell="I21" sqref="I21"/>
    </sheetView>
  </sheetViews>
  <sheetFormatPr defaultColWidth="9" defaultRowHeight="14"/>
  <cols>
    <col min="1" max="1" width="10.6328125" style="15" customWidth="1"/>
    <col min="2" max="2" width="11.6328125" style="15" customWidth="1"/>
    <col min="3" max="3" width="10.7265625" style="15" customWidth="1"/>
    <col min="4" max="4" width="8.90625" style="15" customWidth="1"/>
    <col min="5" max="5" width="10.90625" style="15" customWidth="1"/>
    <col min="6" max="6" width="8.90625" style="15" customWidth="1"/>
    <col min="7" max="7" width="10.7265625" style="15" customWidth="1"/>
    <col min="8" max="8" width="8.90625" style="15" customWidth="1"/>
    <col min="9" max="9" width="10.7265625" style="15" customWidth="1"/>
    <col min="10" max="10" width="8.90625" style="15" customWidth="1"/>
    <col min="11" max="11" width="10.7265625" style="15" customWidth="1"/>
    <col min="12" max="12" width="8.90625" style="15" customWidth="1"/>
    <col min="13" max="13" width="10.7265625" style="16" customWidth="1"/>
    <col min="14" max="14" width="8.90625" style="15" customWidth="1"/>
    <col min="15" max="15" width="10.7265625" style="15" customWidth="1"/>
    <col min="16" max="16" width="8.90625" style="15" customWidth="1"/>
    <col min="17" max="17" width="10.90625" style="15" customWidth="1"/>
    <col min="18" max="18" width="8.90625" style="15" customWidth="1"/>
    <col min="19" max="19" width="9" style="15"/>
    <col min="20" max="20" width="9.08984375" style="15" bestFit="1" customWidth="1"/>
    <col min="21" max="21" width="11.7265625" style="15" bestFit="1" customWidth="1"/>
    <col min="22" max="16384" width="9" style="15"/>
  </cols>
  <sheetData>
    <row r="1" spans="1:21" ht="10" customHeight="1"/>
    <row r="2" spans="1:21" ht="29.25" customHeight="1">
      <c r="A2" s="17" t="s">
        <v>63</v>
      </c>
      <c r="Q2" s="15" t="s">
        <v>6</v>
      </c>
    </row>
    <row r="3" spans="1:21" ht="21" customHeight="1">
      <c r="A3" s="361" t="s">
        <v>7</v>
      </c>
      <c r="B3" s="20" t="s">
        <v>64</v>
      </c>
      <c r="C3" s="25"/>
      <c r="D3" s="25"/>
      <c r="E3" s="25"/>
      <c r="F3" s="25"/>
      <c r="G3" s="25"/>
      <c r="H3" s="25"/>
      <c r="I3" s="25"/>
      <c r="J3" s="25"/>
      <c r="K3" s="25"/>
      <c r="L3" s="25"/>
      <c r="M3" s="110"/>
      <c r="N3" s="110"/>
      <c r="O3" s="110"/>
      <c r="P3" s="110"/>
      <c r="Q3" s="110"/>
      <c r="R3" s="23"/>
    </row>
    <row r="4" spans="1:21" ht="21" customHeight="1">
      <c r="A4" s="362"/>
      <c r="B4" s="111"/>
      <c r="C4" s="24" t="s">
        <v>65</v>
      </c>
      <c r="D4" s="25"/>
      <c r="E4" s="25"/>
      <c r="F4" s="25"/>
      <c r="G4" s="25"/>
      <c r="H4" s="25"/>
      <c r="I4" s="24" t="s">
        <v>66</v>
      </c>
      <c r="J4" s="25"/>
      <c r="K4" s="25"/>
      <c r="L4" s="62"/>
      <c r="M4" s="24" t="s">
        <v>67</v>
      </c>
      <c r="N4" s="25"/>
      <c r="O4" s="25"/>
      <c r="P4" s="25"/>
      <c r="Q4" s="110"/>
      <c r="R4" s="112"/>
    </row>
    <row r="5" spans="1:21" ht="21" customHeight="1">
      <c r="A5" s="362"/>
      <c r="B5" s="27"/>
      <c r="C5" s="113"/>
      <c r="D5" s="27"/>
      <c r="E5" s="24" t="s">
        <v>68</v>
      </c>
      <c r="F5" s="25"/>
      <c r="G5" s="24" t="s">
        <v>69</v>
      </c>
      <c r="H5" s="26"/>
      <c r="I5" s="113"/>
      <c r="J5" s="114"/>
      <c r="K5" s="364" t="s">
        <v>70</v>
      </c>
      <c r="L5" s="365"/>
      <c r="M5" s="115"/>
      <c r="N5" s="27"/>
      <c r="O5" s="24" t="s">
        <v>71</v>
      </c>
      <c r="P5" s="26"/>
      <c r="Q5" s="364" t="s">
        <v>72</v>
      </c>
      <c r="R5" s="365"/>
    </row>
    <row r="6" spans="1:21" ht="16.5" customHeight="1">
      <c r="A6" s="363"/>
      <c r="B6" s="28"/>
      <c r="C6" s="29"/>
      <c r="D6" s="30" t="s">
        <v>18</v>
      </c>
      <c r="E6" s="29"/>
      <c r="F6" s="30" t="s">
        <v>18</v>
      </c>
      <c r="G6" s="29"/>
      <c r="H6" s="30" t="s">
        <v>18</v>
      </c>
      <c r="I6" s="29"/>
      <c r="J6" s="30" t="s">
        <v>18</v>
      </c>
      <c r="K6" s="29"/>
      <c r="L6" s="30" t="s">
        <v>18</v>
      </c>
      <c r="M6" s="29"/>
      <c r="N6" s="30" t="s">
        <v>18</v>
      </c>
      <c r="O6" s="29"/>
      <c r="P6" s="30" t="s">
        <v>18</v>
      </c>
      <c r="Q6" s="29"/>
      <c r="R6" s="32" t="s">
        <v>18</v>
      </c>
    </row>
    <row r="7" spans="1:21" ht="30" customHeight="1">
      <c r="A7" s="116" t="s">
        <v>19</v>
      </c>
      <c r="B7" s="289">
        <v>2639065</v>
      </c>
      <c r="C7" s="290">
        <v>1004170</v>
      </c>
      <c r="D7" s="276">
        <v>38.050218543309846</v>
      </c>
      <c r="E7" s="278">
        <v>543694</v>
      </c>
      <c r="F7" s="276">
        <v>20.601766155816549</v>
      </c>
      <c r="G7" s="278">
        <v>387735</v>
      </c>
      <c r="H7" s="276">
        <v>14.692135282761129</v>
      </c>
      <c r="I7" s="278">
        <v>399824</v>
      </c>
      <c r="J7" s="276">
        <v>15.150214185705924</v>
      </c>
      <c r="K7" s="278">
        <v>396681</v>
      </c>
      <c r="L7" s="276">
        <v>15.031118975849401</v>
      </c>
      <c r="M7" s="278">
        <v>1235070</v>
      </c>
      <c r="N7" s="276">
        <v>46.799529378776192</v>
      </c>
      <c r="O7" s="278">
        <v>725425</v>
      </c>
      <c r="P7" s="276">
        <v>27.48795501437062</v>
      </c>
      <c r="Q7" s="278">
        <v>347541</v>
      </c>
      <c r="R7" s="276">
        <v>13.169095872970162</v>
      </c>
      <c r="T7" s="117">
        <f>D7+J7+N7</f>
        <v>99.999962107791958</v>
      </c>
      <c r="U7" s="118">
        <f>+B7-'1.R7予算（歳入）'!B7</f>
        <v>0</v>
      </c>
    </row>
    <row r="8" spans="1:21" ht="30" customHeight="1">
      <c r="A8" s="116" t="s">
        <v>298</v>
      </c>
      <c r="B8" s="289">
        <v>713659</v>
      </c>
      <c r="C8" s="290">
        <v>279697</v>
      </c>
      <c r="D8" s="276">
        <v>39.191967031873766</v>
      </c>
      <c r="E8" s="278">
        <v>167108</v>
      </c>
      <c r="F8" s="276">
        <v>23.415664904387111</v>
      </c>
      <c r="G8" s="278">
        <v>99003</v>
      </c>
      <c r="H8" s="276">
        <v>13.872591812055898</v>
      </c>
      <c r="I8" s="278">
        <v>99325</v>
      </c>
      <c r="J8" s="276">
        <v>13.917711399982343</v>
      </c>
      <c r="K8" s="278">
        <v>82606</v>
      </c>
      <c r="L8" s="276">
        <v>11.574995901403891</v>
      </c>
      <c r="M8" s="278">
        <v>334637</v>
      </c>
      <c r="N8" s="276">
        <v>46.890321568143889</v>
      </c>
      <c r="O8" s="278">
        <v>175179</v>
      </c>
      <c r="P8" s="276">
        <v>24.546597184369563</v>
      </c>
      <c r="Q8" s="278">
        <v>102809</v>
      </c>
      <c r="R8" s="276">
        <v>14.405899736428744</v>
      </c>
      <c r="T8" s="117">
        <f>D8+J8+N8</f>
        <v>100</v>
      </c>
      <c r="U8" s="118">
        <f>+B8-'1.R7予算（歳入）'!B8</f>
        <v>0</v>
      </c>
    </row>
    <row r="9" spans="1:21" ht="30" customHeight="1">
      <c r="A9" s="116" t="s">
        <v>20</v>
      </c>
      <c r="B9" s="289">
        <v>1165259</v>
      </c>
      <c r="C9" s="278">
        <v>516750</v>
      </c>
      <c r="D9" s="276">
        <v>44.346364198860513</v>
      </c>
      <c r="E9" s="278">
        <v>207897</v>
      </c>
      <c r="F9" s="276">
        <v>17.841269623319793</v>
      </c>
      <c r="G9" s="278">
        <v>254027</v>
      </c>
      <c r="H9" s="276">
        <v>21.800046169993109</v>
      </c>
      <c r="I9" s="278">
        <v>127141</v>
      </c>
      <c r="J9" s="276">
        <v>10.91096485845636</v>
      </c>
      <c r="K9" s="278">
        <v>121728</v>
      </c>
      <c r="L9" s="276">
        <v>10.446432938943188</v>
      </c>
      <c r="M9" s="278">
        <v>521368</v>
      </c>
      <c r="N9" s="276">
        <v>44.742670942683127</v>
      </c>
      <c r="O9" s="278">
        <v>329101</v>
      </c>
      <c r="P9" s="276">
        <v>28.242734018788955</v>
      </c>
      <c r="Q9" s="278">
        <v>111506</v>
      </c>
      <c r="R9" s="276">
        <v>9.5692030698754529</v>
      </c>
      <c r="T9" s="117">
        <f t="shared" ref="T9:T67" si="0">D9+J9+N9</f>
        <v>100</v>
      </c>
      <c r="U9" s="118">
        <f>+B9-'1.R7予算（歳入）'!B9</f>
        <v>0</v>
      </c>
    </row>
    <row r="10" spans="1:21" ht="30" customHeight="1">
      <c r="A10" s="116" t="s">
        <v>148</v>
      </c>
      <c r="B10" s="289">
        <v>560292</v>
      </c>
      <c r="C10" s="278">
        <v>236720</v>
      </c>
      <c r="D10" s="276">
        <v>42.249398527910451</v>
      </c>
      <c r="E10" s="278">
        <v>133937</v>
      </c>
      <c r="F10" s="276">
        <v>23.904856753264369</v>
      </c>
      <c r="G10" s="278">
        <v>92632</v>
      </c>
      <c r="H10" s="276">
        <v>16.532807893027208</v>
      </c>
      <c r="I10" s="278">
        <v>99442</v>
      </c>
      <c r="J10" s="276">
        <v>17.748245557673499</v>
      </c>
      <c r="K10" s="278">
        <v>82639</v>
      </c>
      <c r="L10" s="276">
        <v>14.749273593055051</v>
      </c>
      <c r="M10" s="278">
        <v>224130</v>
      </c>
      <c r="N10" s="276">
        <v>40.002355914416057</v>
      </c>
      <c r="O10" s="278">
        <v>136222</v>
      </c>
      <c r="P10" s="276">
        <v>24.312679816952588</v>
      </c>
      <c r="Q10" s="278">
        <v>32978</v>
      </c>
      <c r="R10" s="276">
        <v>5.8858595161094573</v>
      </c>
      <c r="T10" s="117">
        <f t="shared" si="0"/>
        <v>100</v>
      </c>
      <c r="U10" s="118">
        <f>+B10-'1.R7予算（歳入）'!B10</f>
        <v>-1</v>
      </c>
    </row>
    <row r="11" spans="1:21" ht="30" customHeight="1">
      <c r="A11" s="116" t="s">
        <v>22</v>
      </c>
      <c r="B11" s="289">
        <v>1196916</v>
      </c>
      <c r="C11" s="278">
        <v>363074</v>
      </c>
      <c r="D11" s="276">
        <v>30.334125368864651</v>
      </c>
      <c r="E11" s="278">
        <v>243606</v>
      </c>
      <c r="F11" s="276">
        <v>20.352806713253059</v>
      </c>
      <c r="G11" s="278">
        <v>96918</v>
      </c>
      <c r="H11" s="276">
        <v>8.0973100869233932</v>
      </c>
      <c r="I11" s="278">
        <v>231618</v>
      </c>
      <c r="J11" s="276">
        <v>19.351232667956651</v>
      </c>
      <c r="K11" s="278">
        <v>220231</v>
      </c>
      <c r="L11" s="276">
        <v>18.399871001807981</v>
      </c>
      <c r="M11" s="278">
        <v>602224</v>
      </c>
      <c r="N11" s="276">
        <v>50.314641963178708</v>
      </c>
      <c r="O11" s="278">
        <v>289246</v>
      </c>
      <c r="P11" s="276">
        <v>24.165939798615778</v>
      </c>
      <c r="Q11" s="278">
        <v>123175</v>
      </c>
      <c r="R11" s="276">
        <v>10.291031283732526</v>
      </c>
      <c r="T11" s="117">
        <f t="shared" si="0"/>
        <v>100</v>
      </c>
      <c r="U11" s="118">
        <f>+B11-'1.R7予算（歳入）'!B11</f>
        <v>0</v>
      </c>
    </row>
    <row r="12" spans="1:21" ht="30" customHeight="1">
      <c r="A12" s="116" t="s">
        <v>23</v>
      </c>
      <c r="B12" s="289">
        <v>1175442</v>
      </c>
      <c r="C12" s="278">
        <v>497039</v>
      </c>
      <c r="D12" s="276">
        <v>42.285285024697096</v>
      </c>
      <c r="E12" s="278">
        <v>316428</v>
      </c>
      <c r="F12" s="276">
        <v>26.919916082631048</v>
      </c>
      <c r="G12" s="278">
        <v>150817</v>
      </c>
      <c r="H12" s="276">
        <v>12.830662848528467</v>
      </c>
      <c r="I12" s="278">
        <v>132743</v>
      </c>
      <c r="J12" s="276">
        <v>11.293028494813015</v>
      </c>
      <c r="K12" s="278">
        <v>131827</v>
      </c>
      <c r="L12" s="276">
        <v>11.215100362246712</v>
      </c>
      <c r="M12" s="278">
        <v>545660</v>
      </c>
      <c r="N12" s="276">
        <v>46.421686480489896</v>
      </c>
      <c r="O12" s="278">
        <v>338427</v>
      </c>
      <c r="P12" s="276">
        <v>28.791467379930275</v>
      </c>
      <c r="Q12" s="278">
        <v>105936</v>
      </c>
      <c r="R12" s="276">
        <v>9.0124395759212277</v>
      </c>
      <c r="T12" s="117">
        <f t="shared" si="0"/>
        <v>100</v>
      </c>
      <c r="U12" s="118">
        <f>+B12-'1.R7予算（歳入）'!B12</f>
        <v>0</v>
      </c>
    </row>
    <row r="13" spans="1:21" ht="30" customHeight="1">
      <c r="A13" s="116" t="s">
        <v>76</v>
      </c>
      <c r="B13" s="289">
        <v>881138</v>
      </c>
      <c r="C13" s="278">
        <v>345602</v>
      </c>
      <c r="D13" s="276">
        <v>39.222233066784092</v>
      </c>
      <c r="E13" s="278">
        <v>223514</v>
      </c>
      <c r="F13" s="276">
        <v>25.366514666261132</v>
      </c>
      <c r="G13" s="278">
        <v>100082</v>
      </c>
      <c r="H13" s="276">
        <v>11.358266242064239</v>
      </c>
      <c r="I13" s="278">
        <v>125966</v>
      </c>
      <c r="J13" s="276">
        <v>14.29583107299878</v>
      </c>
      <c r="K13" s="278">
        <v>123318</v>
      </c>
      <c r="L13" s="276">
        <v>13.995310609688834</v>
      </c>
      <c r="M13" s="278">
        <v>409570</v>
      </c>
      <c r="N13" s="276">
        <v>46.481935860217128</v>
      </c>
      <c r="O13" s="278">
        <v>227190</v>
      </c>
      <c r="P13" s="276">
        <v>25.783702439345486</v>
      </c>
      <c r="Q13" s="278">
        <v>124175</v>
      </c>
      <c r="R13" s="276">
        <v>14.092571197701155</v>
      </c>
      <c r="T13" s="117">
        <f t="shared" si="0"/>
        <v>100</v>
      </c>
      <c r="U13" s="118">
        <f>+B13-'1.R7予算（歳入）'!B13</f>
        <v>0</v>
      </c>
    </row>
    <row r="14" spans="1:21" ht="30" customHeight="1">
      <c r="A14" s="116" t="s">
        <v>24</v>
      </c>
      <c r="B14" s="289">
        <v>885923</v>
      </c>
      <c r="C14" s="278">
        <v>356306</v>
      </c>
      <c r="D14" s="276">
        <v>40.218619451126116</v>
      </c>
      <c r="E14" s="278">
        <v>219464</v>
      </c>
      <c r="F14" s="276">
        <v>24.772356062547196</v>
      </c>
      <c r="G14" s="278">
        <v>95746</v>
      </c>
      <c r="H14" s="276">
        <v>10.807485526394506</v>
      </c>
      <c r="I14" s="278">
        <v>104646</v>
      </c>
      <c r="J14" s="276">
        <v>11.812087506476296</v>
      </c>
      <c r="K14" s="278">
        <v>100665</v>
      </c>
      <c r="L14" s="276">
        <v>11.362725654486901</v>
      </c>
      <c r="M14" s="278">
        <v>424971</v>
      </c>
      <c r="N14" s="276">
        <v>47.969293042397588</v>
      </c>
      <c r="O14" s="278">
        <v>221566</v>
      </c>
      <c r="P14" s="276">
        <v>25.00962273244966</v>
      </c>
      <c r="Q14" s="278">
        <v>139379</v>
      </c>
      <c r="R14" s="276">
        <v>15.732631391215715</v>
      </c>
      <c r="T14" s="117">
        <f t="shared" si="0"/>
        <v>100</v>
      </c>
      <c r="U14" s="118">
        <f>+B14-'1.R7予算（歳入）'!B14</f>
        <v>0</v>
      </c>
    </row>
    <row r="15" spans="1:21" ht="30" customHeight="1">
      <c r="A15" s="116" t="s">
        <v>25</v>
      </c>
      <c r="B15" s="289">
        <v>2123686</v>
      </c>
      <c r="C15" s="278">
        <v>941341</v>
      </c>
      <c r="D15" s="276">
        <v>44.325808994361687</v>
      </c>
      <c r="E15" s="278">
        <v>594304</v>
      </c>
      <c r="F15" s="276">
        <v>27.984551388482103</v>
      </c>
      <c r="G15" s="278">
        <v>280505</v>
      </c>
      <c r="H15" s="276">
        <v>13.208402748805614</v>
      </c>
      <c r="I15" s="278">
        <v>204204</v>
      </c>
      <c r="J15" s="276">
        <v>9.615545801027082</v>
      </c>
      <c r="K15" s="278">
        <v>201854</v>
      </c>
      <c r="L15" s="276">
        <v>9.5048891408616907</v>
      </c>
      <c r="M15" s="278">
        <v>978141</v>
      </c>
      <c r="N15" s="276">
        <v>46.058645204611224</v>
      </c>
      <c r="O15" s="278">
        <v>782375</v>
      </c>
      <c r="P15" s="276">
        <v>36.840427445488643</v>
      </c>
      <c r="Q15" s="278">
        <v>23889</v>
      </c>
      <c r="R15" s="276">
        <v>1.1248838105068264</v>
      </c>
      <c r="T15" s="117">
        <f t="shared" si="0"/>
        <v>100</v>
      </c>
      <c r="U15" s="118">
        <f>+B15-'1.R7予算（歳入）'!B15</f>
        <v>-2014</v>
      </c>
    </row>
    <row r="16" spans="1:21" ht="30" customHeight="1">
      <c r="A16" s="116" t="s">
        <v>26</v>
      </c>
      <c r="B16" s="289">
        <v>2209817</v>
      </c>
      <c r="C16" s="278">
        <v>818686</v>
      </c>
      <c r="D16" s="276">
        <v>37.047683133942769</v>
      </c>
      <c r="E16" s="278">
        <v>532796</v>
      </c>
      <c r="F16" s="276">
        <v>24.11041276268578</v>
      </c>
      <c r="G16" s="278">
        <v>237643</v>
      </c>
      <c r="H16" s="276">
        <v>10.753967409971052</v>
      </c>
      <c r="I16" s="278">
        <v>239629</v>
      </c>
      <c r="J16" s="276">
        <v>10.843839105229074</v>
      </c>
      <c r="K16" s="278">
        <v>237139</v>
      </c>
      <c r="L16" s="276">
        <v>10.73116009153699</v>
      </c>
      <c r="M16" s="278">
        <v>1151502</v>
      </c>
      <c r="N16" s="276">
        <v>52.108477760828166</v>
      </c>
      <c r="O16" s="278">
        <v>682380</v>
      </c>
      <c r="P16" s="276">
        <v>30.879480065543891</v>
      </c>
      <c r="Q16" s="278">
        <v>309039</v>
      </c>
      <c r="R16" s="276">
        <v>13.984823177665842</v>
      </c>
      <c r="T16" s="117">
        <f t="shared" si="0"/>
        <v>100</v>
      </c>
      <c r="U16" s="118">
        <f>+B16-'1.R7予算（歳入）'!B16</f>
        <v>0</v>
      </c>
    </row>
    <row r="17" spans="1:21" ht="30" customHeight="1">
      <c r="A17" s="116" t="s">
        <v>27</v>
      </c>
      <c r="B17" s="289">
        <v>9653994</v>
      </c>
      <c r="C17" s="278">
        <v>2332322</v>
      </c>
      <c r="D17" s="276">
        <v>24.159140765987633</v>
      </c>
      <c r="E17" s="278">
        <v>1717958</v>
      </c>
      <c r="F17" s="276">
        <v>17.795308345955053</v>
      </c>
      <c r="G17" s="278">
        <v>319510</v>
      </c>
      <c r="H17" s="276">
        <v>3.3096146527540831</v>
      </c>
      <c r="I17" s="278">
        <v>1286390</v>
      </c>
      <c r="J17" s="276">
        <v>13.324951310307423</v>
      </c>
      <c r="K17" s="278">
        <v>1284582</v>
      </c>
      <c r="L17" s="276">
        <v>13.306223310269305</v>
      </c>
      <c r="M17" s="278">
        <v>6035282</v>
      </c>
      <c r="N17" s="276">
        <v>62.515907923704951</v>
      </c>
      <c r="O17" s="278">
        <v>4095961</v>
      </c>
      <c r="P17" s="276">
        <v>42.427631506711108</v>
      </c>
      <c r="Q17" s="278">
        <v>719479</v>
      </c>
      <c r="R17" s="276">
        <v>7.4526563824257614</v>
      </c>
      <c r="T17" s="117">
        <f t="shared" si="0"/>
        <v>100</v>
      </c>
      <c r="U17" s="118">
        <f>+B17-'1.R7予算（歳入）'!B17</f>
        <v>0</v>
      </c>
    </row>
    <row r="18" spans="1:21" ht="30" customHeight="1">
      <c r="A18" s="116" t="s">
        <v>28</v>
      </c>
      <c r="B18" s="289">
        <v>2279686</v>
      </c>
      <c r="C18" s="278">
        <v>880865</v>
      </c>
      <c r="D18" s="276">
        <v>38.639751263989865</v>
      </c>
      <c r="E18" s="278">
        <v>522598</v>
      </c>
      <c r="F18" s="276">
        <v>22.924122006276303</v>
      </c>
      <c r="G18" s="278">
        <v>302399</v>
      </c>
      <c r="H18" s="276">
        <v>13.264940873436078</v>
      </c>
      <c r="I18" s="278">
        <v>240344</v>
      </c>
      <c r="J18" s="276">
        <v>10.542855463427859</v>
      </c>
      <c r="K18" s="278">
        <v>238777</v>
      </c>
      <c r="L18" s="276">
        <v>10.474117926767107</v>
      </c>
      <c r="M18" s="278">
        <v>1158477</v>
      </c>
      <c r="N18" s="276">
        <v>50.817393272582279</v>
      </c>
      <c r="O18" s="278">
        <v>958290</v>
      </c>
      <c r="P18" s="276">
        <v>42.036052333523131</v>
      </c>
      <c r="Q18" s="278">
        <v>8858</v>
      </c>
      <c r="R18" s="276">
        <v>0.38856228445496444</v>
      </c>
      <c r="T18" s="117">
        <f t="shared" si="0"/>
        <v>100</v>
      </c>
      <c r="U18" s="118">
        <f>+B18-'1.R7予算（歳入）'!B18</f>
        <v>0</v>
      </c>
    </row>
    <row r="19" spans="1:21" ht="30" customHeight="1">
      <c r="A19" s="116" t="s">
        <v>29</v>
      </c>
      <c r="B19" s="289">
        <v>1066885</v>
      </c>
      <c r="C19" s="278">
        <v>393172</v>
      </c>
      <c r="D19" s="276">
        <v>36.852331788337075</v>
      </c>
      <c r="E19" s="278">
        <v>220450</v>
      </c>
      <c r="F19" s="276">
        <v>20.662958050773984</v>
      </c>
      <c r="G19" s="278">
        <v>162683</v>
      </c>
      <c r="H19" s="276">
        <v>15.248410091059487</v>
      </c>
      <c r="I19" s="278">
        <v>134114</v>
      </c>
      <c r="J19" s="276">
        <v>12.570614452354285</v>
      </c>
      <c r="K19" s="278">
        <v>124193</v>
      </c>
      <c r="L19" s="276">
        <v>11.640711041958598</v>
      </c>
      <c r="M19" s="278">
        <v>539599</v>
      </c>
      <c r="N19" s="276">
        <v>50.57705375930864</v>
      </c>
      <c r="O19" s="278">
        <v>291839</v>
      </c>
      <c r="P19" s="276">
        <v>27.354307165252113</v>
      </c>
      <c r="Q19" s="278">
        <v>164220</v>
      </c>
      <c r="R19" s="276">
        <v>15.392474352905888</v>
      </c>
      <c r="T19" s="117">
        <f t="shared" si="0"/>
        <v>100</v>
      </c>
      <c r="U19" s="118">
        <f>+B19-'1.R7予算（歳入）'!B19</f>
        <v>0</v>
      </c>
    </row>
    <row r="20" spans="1:21" ht="30" customHeight="1">
      <c r="A20" s="116" t="s">
        <v>258</v>
      </c>
      <c r="B20" s="289">
        <v>561154</v>
      </c>
      <c r="C20" s="278">
        <v>227042</v>
      </c>
      <c r="D20" s="276">
        <v>40.459838119304145</v>
      </c>
      <c r="E20" s="278">
        <v>127765</v>
      </c>
      <c r="F20" s="276">
        <v>22.768259693417491</v>
      </c>
      <c r="G20" s="278">
        <v>92142</v>
      </c>
      <c r="H20" s="276">
        <v>16.420091454395763</v>
      </c>
      <c r="I20" s="278">
        <v>83829</v>
      </c>
      <c r="J20" s="276">
        <v>14.938679934563417</v>
      </c>
      <c r="K20" s="278">
        <v>78064</v>
      </c>
      <c r="L20" s="276">
        <v>13.911332717934826</v>
      </c>
      <c r="M20" s="278">
        <v>250283</v>
      </c>
      <c r="N20" s="276">
        <v>44.601481946132431</v>
      </c>
      <c r="O20" s="278">
        <v>129279</v>
      </c>
      <c r="P20" s="276">
        <v>23.038060853170432</v>
      </c>
      <c r="Q20" s="278">
        <v>74055</v>
      </c>
      <c r="R20" s="276">
        <v>13.196912077611495</v>
      </c>
      <c r="T20" s="117">
        <f t="shared" ref="T20" si="1">D20+J20+N20</f>
        <v>100</v>
      </c>
      <c r="U20" s="118">
        <f>+B20-'1.R7予算（歳入）'!B20</f>
        <v>0</v>
      </c>
    </row>
    <row r="21" spans="1:21" ht="30" customHeight="1">
      <c r="A21" s="116" t="s">
        <v>303</v>
      </c>
      <c r="B21" s="289">
        <v>798134</v>
      </c>
      <c r="C21" s="278">
        <v>225151</v>
      </c>
      <c r="D21" s="276">
        <v>28.209674064756047</v>
      </c>
      <c r="E21" s="278">
        <v>129995</v>
      </c>
      <c r="F21" s="276">
        <v>16.287365279514468</v>
      </c>
      <c r="G21" s="278">
        <v>83273</v>
      </c>
      <c r="H21" s="276">
        <v>10.433461047894212</v>
      </c>
      <c r="I21" s="278">
        <v>287218</v>
      </c>
      <c r="J21" s="276">
        <v>35.986187783003857</v>
      </c>
      <c r="K21" s="278">
        <v>89682</v>
      </c>
      <c r="L21" s="276">
        <v>11.236459040712461</v>
      </c>
      <c r="M21" s="278">
        <v>285765</v>
      </c>
      <c r="N21" s="276">
        <v>35.8041381522401</v>
      </c>
      <c r="O21" s="278">
        <v>203363</v>
      </c>
      <c r="P21" s="276">
        <v>25.479806649008811</v>
      </c>
      <c r="Q21" s="278">
        <v>45280</v>
      </c>
      <c r="R21" s="276">
        <v>5.673232815542252</v>
      </c>
      <c r="T21" s="117">
        <f t="shared" si="0"/>
        <v>100</v>
      </c>
      <c r="U21" s="118">
        <f>+B21-'1.R7予算（歳入）'!B21</f>
        <v>0</v>
      </c>
    </row>
    <row r="22" spans="1:21" ht="30" customHeight="1">
      <c r="A22" s="116" t="s">
        <v>131</v>
      </c>
      <c r="B22" s="289">
        <v>476235</v>
      </c>
      <c r="C22" s="278">
        <v>193143</v>
      </c>
      <c r="D22" s="276">
        <v>40.556237991747771</v>
      </c>
      <c r="E22" s="278">
        <v>113122</v>
      </c>
      <c r="F22" s="276">
        <v>23.753399057188155</v>
      </c>
      <c r="G22" s="278">
        <v>65922</v>
      </c>
      <c r="H22" s="276">
        <v>13.842325742543071</v>
      </c>
      <c r="I22" s="278">
        <v>89975</v>
      </c>
      <c r="J22" s="276">
        <v>18.892983506042185</v>
      </c>
      <c r="K22" s="278">
        <v>84063</v>
      </c>
      <c r="L22" s="276">
        <v>17.651579577309519</v>
      </c>
      <c r="M22" s="278">
        <v>193117</v>
      </c>
      <c r="N22" s="276">
        <v>40.550778502210044</v>
      </c>
      <c r="O22" s="278">
        <v>106949</v>
      </c>
      <c r="P22" s="276">
        <v>22.457190252711371</v>
      </c>
      <c r="Q22" s="278">
        <v>33852</v>
      </c>
      <c r="R22" s="276">
        <v>7.1082553781221458</v>
      </c>
      <c r="T22" s="117">
        <f t="shared" si="0"/>
        <v>100</v>
      </c>
      <c r="U22" s="118">
        <f>+B22-'1.R7予算（歳入）'!B22</f>
        <v>-300</v>
      </c>
    </row>
    <row r="23" spans="1:21" ht="30" customHeight="1">
      <c r="A23" s="116" t="s">
        <v>73</v>
      </c>
      <c r="B23" s="289">
        <v>504579</v>
      </c>
      <c r="C23" s="278">
        <v>196198</v>
      </c>
      <c r="D23" s="276">
        <v>38.883504862469501</v>
      </c>
      <c r="E23" s="278">
        <v>117879</v>
      </c>
      <c r="F23" s="276">
        <v>23.361852157937609</v>
      </c>
      <c r="G23" s="278">
        <v>69458</v>
      </c>
      <c r="H23" s="276">
        <v>13.765535228378509</v>
      </c>
      <c r="I23" s="278">
        <v>84607</v>
      </c>
      <c r="J23" s="276">
        <v>16.767840120179397</v>
      </c>
      <c r="K23" s="278">
        <v>81128</v>
      </c>
      <c r="L23" s="276">
        <v>16.078354430128879</v>
      </c>
      <c r="M23" s="278">
        <v>223774</v>
      </c>
      <c r="N23" s="276">
        <v>44.348655017351099</v>
      </c>
      <c r="O23" s="278">
        <v>105830</v>
      </c>
      <c r="P23" s="276">
        <v>20.973920833011285</v>
      </c>
      <c r="Q23" s="278">
        <v>79299</v>
      </c>
      <c r="R23" s="276">
        <v>15.715874025672887</v>
      </c>
      <c r="T23" s="117">
        <f t="shared" si="0"/>
        <v>100</v>
      </c>
      <c r="U23" s="118">
        <f>+B23-'1.R7予算（歳入）'!B23</f>
        <v>0</v>
      </c>
    </row>
    <row r="24" spans="1:21" ht="30" customHeight="1">
      <c r="A24" s="116" t="s">
        <v>31</v>
      </c>
      <c r="B24" s="289">
        <v>979397</v>
      </c>
      <c r="C24" s="278">
        <v>380709</v>
      </c>
      <c r="D24" s="276">
        <v>38.871775184118391</v>
      </c>
      <c r="E24" s="278">
        <v>240857</v>
      </c>
      <c r="F24" s="276">
        <v>24.592376737931605</v>
      </c>
      <c r="G24" s="278">
        <v>120036</v>
      </c>
      <c r="H24" s="276">
        <v>12.256112689746855</v>
      </c>
      <c r="I24" s="278">
        <v>152583</v>
      </c>
      <c r="J24" s="276">
        <v>15.579279903859211</v>
      </c>
      <c r="K24" s="278">
        <v>145211</v>
      </c>
      <c r="L24" s="276">
        <v>14.826571860032246</v>
      </c>
      <c r="M24" s="278">
        <v>446105</v>
      </c>
      <c r="N24" s="276">
        <v>45.548944912022399</v>
      </c>
      <c r="O24" s="278">
        <v>237200</v>
      </c>
      <c r="P24" s="276">
        <v>24.218983721616464</v>
      </c>
      <c r="Q24" s="278">
        <v>131199</v>
      </c>
      <c r="R24" s="276">
        <v>13.395895637826133</v>
      </c>
      <c r="T24" s="117">
        <f t="shared" si="0"/>
        <v>100</v>
      </c>
      <c r="U24" s="118">
        <f>+B24-'1.R7予算（歳入）'!B24</f>
        <v>0</v>
      </c>
    </row>
    <row r="25" spans="1:21" ht="30" customHeight="1">
      <c r="A25" s="116" t="s">
        <v>32</v>
      </c>
      <c r="B25" s="289">
        <v>845719</v>
      </c>
      <c r="C25" s="278">
        <v>361565</v>
      </c>
      <c r="D25" s="276">
        <v>42.752379927611891</v>
      </c>
      <c r="E25" s="278">
        <v>229408</v>
      </c>
      <c r="F25" s="276">
        <v>27.125794737968523</v>
      </c>
      <c r="G25" s="278">
        <v>116121</v>
      </c>
      <c r="H25" s="276">
        <v>13.730447110683336</v>
      </c>
      <c r="I25" s="278">
        <v>121101</v>
      </c>
      <c r="J25" s="276">
        <v>14.319295179604573</v>
      </c>
      <c r="K25" s="278">
        <v>114721</v>
      </c>
      <c r="L25" s="276">
        <v>13.564907492914314</v>
      </c>
      <c r="M25" s="278">
        <v>363053</v>
      </c>
      <c r="N25" s="276">
        <v>42.928324892783536</v>
      </c>
      <c r="O25" s="278">
        <v>240538</v>
      </c>
      <c r="P25" s="276">
        <v>28.441834699232249</v>
      </c>
      <c r="Q25" s="278">
        <v>45201</v>
      </c>
      <c r="R25" s="276">
        <v>5.3446830448411351</v>
      </c>
      <c r="T25" s="117">
        <f t="shared" si="0"/>
        <v>100</v>
      </c>
      <c r="U25" s="118">
        <f>+B25-'1.R7予算（歳入）'!B25</f>
        <v>0</v>
      </c>
    </row>
    <row r="26" spans="1:21" ht="30" customHeight="1">
      <c r="A26" s="116" t="s">
        <v>33</v>
      </c>
      <c r="B26" s="289">
        <v>1289631</v>
      </c>
      <c r="C26" s="278">
        <v>509138</v>
      </c>
      <c r="D26" s="276">
        <v>39.479354947267865</v>
      </c>
      <c r="E26" s="278">
        <v>294786</v>
      </c>
      <c r="F26" s="276">
        <v>22.858166405739315</v>
      </c>
      <c r="G26" s="278">
        <v>194051</v>
      </c>
      <c r="H26" s="276">
        <v>15.047017325110826</v>
      </c>
      <c r="I26" s="278">
        <v>218031</v>
      </c>
      <c r="J26" s="276">
        <v>16.906463942011317</v>
      </c>
      <c r="K26" s="278">
        <v>204590</v>
      </c>
      <c r="L26" s="276">
        <v>15.864227829510922</v>
      </c>
      <c r="M26" s="278">
        <v>562462</v>
      </c>
      <c r="N26" s="276">
        <v>43.614181110720821</v>
      </c>
      <c r="O26" s="278">
        <v>453150</v>
      </c>
      <c r="P26" s="276">
        <v>35.137958067074997</v>
      </c>
      <c r="Q26" s="278">
        <v>9310</v>
      </c>
      <c r="R26" s="276">
        <v>0.72191192674493709</v>
      </c>
      <c r="T26" s="117">
        <f t="shared" si="0"/>
        <v>100</v>
      </c>
      <c r="U26" s="118">
        <f>+B26-'1.R7予算（歳入）'!B26</f>
        <v>0</v>
      </c>
    </row>
    <row r="27" spans="1:21" ht="30" customHeight="1">
      <c r="A27" s="119" t="s">
        <v>34</v>
      </c>
      <c r="B27" s="291">
        <v>2672857</v>
      </c>
      <c r="C27" s="286">
        <v>1053046</v>
      </c>
      <c r="D27" s="285">
        <v>39.397768006294385</v>
      </c>
      <c r="E27" s="286">
        <v>630433</v>
      </c>
      <c r="F27" s="285">
        <v>23.586484424718567</v>
      </c>
      <c r="G27" s="286">
        <v>370524</v>
      </c>
      <c r="H27" s="285">
        <v>13.862470008683591</v>
      </c>
      <c r="I27" s="286">
        <v>331693</v>
      </c>
      <c r="J27" s="285">
        <v>12.409679979138428</v>
      </c>
      <c r="K27" s="286">
        <v>330404</v>
      </c>
      <c r="L27" s="285">
        <v>12.361454428725517</v>
      </c>
      <c r="M27" s="286">
        <v>1288118</v>
      </c>
      <c r="N27" s="285">
        <v>48.192552014567184</v>
      </c>
      <c r="O27" s="286">
        <v>900635</v>
      </c>
      <c r="P27" s="285">
        <v>33.695592394205896</v>
      </c>
      <c r="Q27" s="286">
        <v>189314</v>
      </c>
      <c r="R27" s="285">
        <v>7.082833088339556</v>
      </c>
      <c r="T27" s="117">
        <f t="shared" si="0"/>
        <v>100</v>
      </c>
      <c r="U27" s="118">
        <f>+B27-'1.R7予算（歳入）'!B27</f>
        <v>0</v>
      </c>
    </row>
    <row r="28" spans="1:21" ht="30" customHeight="1">
      <c r="A28" s="120" t="s">
        <v>136</v>
      </c>
      <c r="B28" s="289">
        <v>754246</v>
      </c>
      <c r="C28" s="278">
        <v>334592</v>
      </c>
      <c r="D28" s="292">
        <v>44.361123559157093</v>
      </c>
      <c r="E28" s="278">
        <v>211744</v>
      </c>
      <c r="F28" s="276">
        <v>28.073599329661675</v>
      </c>
      <c r="G28" s="278">
        <v>108532</v>
      </c>
      <c r="H28" s="292">
        <v>14.389469748596612</v>
      </c>
      <c r="I28" s="293">
        <v>118314</v>
      </c>
      <c r="J28" s="276">
        <v>15.686394094234506</v>
      </c>
      <c r="K28" s="293">
        <v>109531</v>
      </c>
      <c r="L28" s="292">
        <v>14.521919904116166</v>
      </c>
      <c r="M28" s="278">
        <v>301340</v>
      </c>
      <c r="N28" s="292">
        <v>39.952482346608406</v>
      </c>
      <c r="O28" s="278">
        <v>228203</v>
      </c>
      <c r="P28" s="276">
        <v>30.255778618646968</v>
      </c>
      <c r="Q28" s="278">
        <v>9611</v>
      </c>
      <c r="R28" s="276">
        <v>1.2742526973958099</v>
      </c>
      <c r="T28" s="117">
        <f t="shared" si="0"/>
        <v>100</v>
      </c>
      <c r="U28" s="118">
        <f>+B28-'1.R7予算（歳入）'!B28</f>
        <v>0</v>
      </c>
    </row>
    <row r="29" spans="1:21" ht="30" customHeight="1">
      <c r="A29" s="116" t="s">
        <v>138</v>
      </c>
      <c r="B29" s="294">
        <v>619714</v>
      </c>
      <c r="C29" s="287">
        <v>258738</v>
      </c>
      <c r="D29" s="276">
        <v>41.751194906037306</v>
      </c>
      <c r="E29" s="287">
        <v>174017</v>
      </c>
      <c r="F29" s="276">
        <v>28.080211194196032</v>
      </c>
      <c r="G29" s="287">
        <v>72479</v>
      </c>
      <c r="H29" s="276">
        <v>11.695556337278164</v>
      </c>
      <c r="I29" s="278">
        <v>100808</v>
      </c>
      <c r="J29" s="276">
        <v>16.266858583152874</v>
      </c>
      <c r="K29" s="278">
        <v>99896</v>
      </c>
      <c r="L29" s="276">
        <v>16.119693923325919</v>
      </c>
      <c r="M29" s="287">
        <v>260168</v>
      </c>
      <c r="N29" s="276">
        <v>41.981946510809827</v>
      </c>
      <c r="O29" s="287">
        <v>187481</v>
      </c>
      <c r="P29" s="276">
        <v>30.252826303746566</v>
      </c>
      <c r="Q29" s="287">
        <v>29187</v>
      </c>
      <c r="R29" s="276">
        <v>4.7097532087382241</v>
      </c>
      <c r="T29" s="117">
        <f t="shared" si="0"/>
        <v>100</v>
      </c>
      <c r="U29" s="118">
        <f>+B29-'1.R7予算（歳入）'!B29</f>
        <v>0</v>
      </c>
    </row>
    <row r="30" spans="1:21" ht="30" customHeight="1">
      <c r="A30" s="116" t="s">
        <v>35</v>
      </c>
      <c r="B30" s="289">
        <v>988815</v>
      </c>
      <c r="C30" s="278">
        <v>372520</v>
      </c>
      <c r="D30" s="276">
        <v>37.67337671859751</v>
      </c>
      <c r="E30" s="278">
        <v>215874</v>
      </c>
      <c r="F30" s="276">
        <v>21.831586292683667</v>
      </c>
      <c r="G30" s="278">
        <v>123743</v>
      </c>
      <c r="H30" s="276">
        <v>12.514272133816739</v>
      </c>
      <c r="I30" s="278">
        <v>90481</v>
      </c>
      <c r="J30" s="276">
        <v>9.15044775817519</v>
      </c>
      <c r="K30" s="278">
        <v>89197</v>
      </c>
      <c r="L30" s="276">
        <v>9.0205953590914376</v>
      </c>
      <c r="M30" s="278">
        <v>525814</v>
      </c>
      <c r="N30" s="276">
        <v>53.1761755232273</v>
      </c>
      <c r="O30" s="278">
        <v>311922</v>
      </c>
      <c r="P30" s="276">
        <v>31.545031173677586</v>
      </c>
      <c r="Q30" s="278">
        <v>155493</v>
      </c>
      <c r="R30" s="276">
        <v>15.725186207733499</v>
      </c>
      <c r="T30" s="117">
        <f t="shared" si="0"/>
        <v>100</v>
      </c>
      <c r="U30" s="118">
        <f>+B30-'1.R7予算（歳入）'!B30</f>
        <v>0</v>
      </c>
    </row>
    <row r="31" spans="1:21" ht="30" customHeight="1">
      <c r="A31" s="116" t="s">
        <v>36</v>
      </c>
      <c r="B31" s="289">
        <v>3370391</v>
      </c>
      <c r="C31" s="278">
        <v>1150707</v>
      </c>
      <c r="D31" s="276">
        <v>34.141647067061356</v>
      </c>
      <c r="E31" s="278">
        <v>717794</v>
      </c>
      <c r="F31" s="276">
        <v>21.297054258689869</v>
      </c>
      <c r="G31" s="278">
        <v>361027</v>
      </c>
      <c r="H31" s="276">
        <v>10.711724544718995</v>
      </c>
      <c r="I31" s="278">
        <v>215954</v>
      </c>
      <c r="J31" s="276">
        <v>6.4073871547841179</v>
      </c>
      <c r="K31" s="278">
        <v>215363</v>
      </c>
      <c r="L31" s="276">
        <v>6.3898520972789212</v>
      </c>
      <c r="M31" s="278">
        <v>2003730</v>
      </c>
      <c r="N31" s="276">
        <v>59.450965778154519</v>
      </c>
      <c r="O31" s="278">
        <v>1233839</v>
      </c>
      <c r="P31" s="276">
        <v>36.608185815829671</v>
      </c>
      <c r="Q31" s="278">
        <v>547944</v>
      </c>
      <c r="R31" s="276">
        <v>16.257579610199528</v>
      </c>
      <c r="T31" s="117">
        <f t="shared" si="0"/>
        <v>100</v>
      </c>
      <c r="U31" s="118">
        <f>+B31-'1.R7予算（歳入）'!B31</f>
        <v>0</v>
      </c>
    </row>
    <row r="32" spans="1:21" ht="30" customHeight="1">
      <c r="A32" s="116" t="s">
        <v>37</v>
      </c>
      <c r="B32" s="289">
        <v>2403079</v>
      </c>
      <c r="C32" s="278">
        <v>795944</v>
      </c>
      <c r="D32" s="276">
        <v>33.12184077177654</v>
      </c>
      <c r="E32" s="278">
        <v>458669</v>
      </c>
      <c r="F32" s="276">
        <v>19.086721660003686</v>
      </c>
      <c r="G32" s="278">
        <v>300957</v>
      </c>
      <c r="H32" s="276">
        <v>12.523807997989248</v>
      </c>
      <c r="I32" s="278">
        <v>214451</v>
      </c>
      <c r="J32" s="276">
        <v>8.9240095727189992</v>
      </c>
      <c r="K32" s="278">
        <v>203788</v>
      </c>
      <c r="L32" s="276">
        <v>8.4802871649246665</v>
      </c>
      <c r="M32" s="278">
        <v>1392684</v>
      </c>
      <c r="N32" s="276">
        <v>57.954149655504459</v>
      </c>
      <c r="O32" s="278">
        <v>760904</v>
      </c>
      <c r="P32" s="276">
        <v>31.663711430210995</v>
      </c>
      <c r="Q32" s="278">
        <v>526813</v>
      </c>
      <c r="R32" s="276">
        <v>21.922417032482077</v>
      </c>
      <c r="T32" s="117">
        <f t="shared" si="0"/>
        <v>100</v>
      </c>
      <c r="U32" s="118">
        <f>+B32-'1.R7予算（歳入）'!B32</f>
        <v>0</v>
      </c>
    </row>
    <row r="33" spans="1:21" ht="30.75" customHeight="1">
      <c r="A33" s="116" t="s">
        <v>130</v>
      </c>
      <c r="B33" s="289">
        <v>562400</v>
      </c>
      <c r="C33" s="278">
        <v>240952</v>
      </c>
      <c r="D33" s="276">
        <v>42.843527738264584</v>
      </c>
      <c r="E33" s="278">
        <v>147329</v>
      </c>
      <c r="F33" s="276">
        <v>26.196479374110954</v>
      </c>
      <c r="G33" s="278">
        <v>75940</v>
      </c>
      <c r="H33" s="276">
        <v>13.502844950213372</v>
      </c>
      <c r="I33" s="278">
        <v>90648</v>
      </c>
      <c r="J33" s="276">
        <v>16.118065433854909</v>
      </c>
      <c r="K33" s="278">
        <v>89205</v>
      </c>
      <c r="L33" s="276">
        <v>15.861486486486488</v>
      </c>
      <c r="M33" s="278">
        <v>230799</v>
      </c>
      <c r="N33" s="276">
        <v>41.038229018492181</v>
      </c>
      <c r="O33" s="278">
        <v>172361</v>
      </c>
      <c r="P33" s="276">
        <v>30.6474039829303</v>
      </c>
      <c r="Q33" s="278">
        <v>14950</v>
      </c>
      <c r="R33" s="276">
        <v>2.6582503556187764</v>
      </c>
      <c r="T33" s="117">
        <f t="shared" si="0"/>
        <v>99.999822190611667</v>
      </c>
      <c r="U33" s="118">
        <f>+B33-'1.R7予算（歳入）'!B33</f>
        <v>0</v>
      </c>
    </row>
    <row r="34" spans="1:21" ht="30" customHeight="1">
      <c r="A34" s="116" t="s">
        <v>284</v>
      </c>
      <c r="B34" s="289">
        <v>621968</v>
      </c>
      <c r="C34" s="278">
        <v>248792</v>
      </c>
      <c r="D34" s="276">
        <v>40.000771743883931</v>
      </c>
      <c r="E34" s="278">
        <v>139402</v>
      </c>
      <c r="F34" s="276">
        <v>22.413050189077254</v>
      </c>
      <c r="G34" s="278">
        <v>87708</v>
      </c>
      <c r="H34" s="276">
        <v>14.101690119105806</v>
      </c>
      <c r="I34" s="278">
        <v>103637</v>
      </c>
      <c r="J34" s="276">
        <v>16.662754353921745</v>
      </c>
      <c r="K34" s="278">
        <v>93177</v>
      </c>
      <c r="L34" s="276">
        <v>14.98099580685823</v>
      </c>
      <c r="M34" s="278">
        <v>269538</v>
      </c>
      <c r="N34" s="276">
        <v>43.336313122218506</v>
      </c>
      <c r="O34" s="278">
        <v>148139</v>
      </c>
      <c r="P34" s="276">
        <v>23.81778483780516</v>
      </c>
      <c r="Q34" s="278">
        <v>88264</v>
      </c>
      <c r="R34" s="276">
        <v>14.191083785660998</v>
      </c>
      <c r="T34" s="117">
        <f t="shared" ref="T34:T35" si="2">D34+J34+N34</f>
        <v>99.999839220024171</v>
      </c>
      <c r="U34" s="118">
        <f>+B34-'1.R7予算（歳入）'!B34</f>
        <v>0</v>
      </c>
    </row>
    <row r="35" spans="1:21" ht="30" customHeight="1">
      <c r="A35" s="116" t="s">
        <v>285</v>
      </c>
      <c r="B35" s="289">
        <v>354803</v>
      </c>
      <c r="C35" s="278">
        <v>147254</v>
      </c>
      <c r="D35" s="276">
        <v>41.503031259600398</v>
      </c>
      <c r="E35" s="278">
        <v>90223</v>
      </c>
      <c r="F35" s="276">
        <v>25.429040904389193</v>
      </c>
      <c r="G35" s="278">
        <v>50928</v>
      </c>
      <c r="H35" s="276">
        <v>14.353880886012801</v>
      </c>
      <c r="I35" s="278">
        <v>68445</v>
      </c>
      <c r="J35" s="276">
        <v>19.290986829310913</v>
      </c>
      <c r="K35" s="278">
        <v>61100</v>
      </c>
      <c r="L35" s="276">
        <v>17.220823950192081</v>
      </c>
      <c r="M35" s="278">
        <v>139104</v>
      </c>
      <c r="N35" s="276">
        <v>39.205981911088692</v>
      </c>
      <c r="O35" s="278">
        <v>94904</v>
      </c>
      <c r="P35" s="276">
        <v>26.748364585417821</v>
      </c>
      <c r="Q35" s="278">
        <v>2701</v>
      </c>
      <c r="R35" s="276">
        <v>0.76126752028590516</v>
      </c>
      <c r="T35" s="117">
        <f t="shared" si="2"/>
        <v>100</v>
      </c>
      <c r="U35" s="118">
        <f>+B35-'1.R7予算（歳入）'!B35</f>
        <v>0</v>
      </c>
    </row>
    <row r="36" spans="1:21" ht="30" customHeight="1">
      <c r="A36" s="116" t="s">
        <v>38</v>
      </c>
      <c r="B36" s="289">
        <v>496784</v>
      </c>
      <c r="C36" s="278">
        <v>192541</v>
      </c>
      <c r="D36" s="276">
        <v>38.757488163870015</v>
      </c>
      <c r="E36" s="278">
        <v>121797</v>
      </c>
      <c r="F36" s="276">
        <v>24.517093948275306</v>
      </c>
      <c r="G36" s="278">
        <v>56483</v>
      </c>
      <c r="H36" s="276">
        <v>11.369730104029115</v>
      </c>
      <c r="I36" s="278">
        <v>102616</v>
      </c>
      <c r="J36" s="276">
        <v>20.656059776482337</v>
      </c>
      <c r="K36" s="278">
        <v>93147</v>
      </c>
      <c r="L36" s="276">
        <v>18.75</v>
      </c>
      <c r="M36" s="278">
        <v>201627</v>
      </c>
      <c r="N36" s="276">
        <v>40.586452059647655</v>
      </c>
      <c r="O36" s="278">
        <v>106185</v>
      </c>
      <c r="P36" s="276">
        <v>21.374480659602561</v>
      </c>
      <c r="Q36" s="278">
        <v>51906</v>
      </c>
      <c r="R36" s="276">
        <v>10.448404135398885</v>
      </c>
      <c r="T36" s="117">
        <f t="shared" si="0"/>
        <v>100</v>
      </c>
      <c r="U36" s="118">
        <f>+B36-'1.R7予算（歳入）'!B36</f>
        <v>0</v>
      </c>
    </row>
    <row r="37" spans="1:21" ht="30" customHeight="1">
      <c r="A37" s="116" t="s">
        <v>39</v>
      </c>
      <c r="B37" s="289">
        <v>714315</v>
      </c>
      <c r="C37" s="278">
        <v>303490</v>
      </c>
      <c r="D37" s="276">
        <v>42.486858038820408</v>
      </c>
      <c r="E37" s="278">
        <v>191216</v>
      </c>
      <c r="F37" s="276">
        <v>26.769142465158929</v>
      </c>
      <c r="G37" s="278">
        <v>98288</v>
      </c>
      <c r="H37" s="276">
        <v>13.75975585001015</v>
      </c>
      <c r="I37" s="278">
        <v>89120</v>
      </c>
      <c r="J37" s="276">
        <v>12.476288472172641</v>
      </c>
      <c r="K37" s="278">
        <v>83297</v>
      </c>
      <c r="L37" s="276">
        <v>11.661101894822313</v>
      </c>
      <c r="M37" s="278">
        <v>321705</v>
      </c>
      <c r="N37" s="276">
        <v>45.036853489006951</v>
      </c>
      <c r="O37" s="278">
        <v>226109</v>
      </c>
      <c r="P37" s="276">
        <v>31.653962187550309</v>
      </c>
      <c r="Q37" s="278">
        <v>30679</v>
      </c>
      <c r="R37" s="276">
        <v>4.2948839097596991</v>
      </c>
      <c r="T37" s="117">
        <f t="shared" si="0"/>
        <v>100</v>
      </c>
      <c r="U37" s="118">
        <f>+B37-'1.R7予算（歳入）'!B37</f>
        <v>0</v>
      </c>
    </row>
    <row r="38" spans="1:21" ht="30" customHeight="1">
      <c r="A38" s="116" t="s">
        <v>40</v>
      </c>
      <c r="B38" s="289">
        <v>1098746</v>
      </c>
      <c r="C38" s="278">
        <v>417298</v>
      </c>
      <c r="D38" s="276">
        <v>37.979478423584709</v>
      </c>
      <c r="E38" s="278">
        <v>246607</v>
      </c>
      <c r="F38" s="276">
        <v>22.444404803293938</v>
      </c>
      <c r="G38" s="278">
        <v>149238</v>
      </c>
      <c r="H38" s="276">
        <v>13.582575044641802</v>
      </c>
      <c r="I38" s="278">
        <v>125317</v>
      </c>
      <c r="J38" s="276">
        <v>11.405456766167978</v>
      </c>
      <c r="K38" s="278">
        <v>117639</v>
      </c>
      <c r="L38" s="276">
        <v>10.706660138011879</v>
      </c>
      <c r="M38" s="278">
        <v>556131</v>
      </c>
      <c r="N38" s="276">
        <v>50.615064810247326</v>
      </c>
      <c r="O38" s="278">
        <v>349765</v>
      </c>
      <c r="P38" s="276">
        <v>31.833107924852516</v>
      </c>
      <c r="Q38" s="278">
        <v>120783</v>
      </c>
      <c r="R38" s="276">
        <v>10.992804524430579</v>
      </c>
      <c r="T38" s="117">
        <f t="shared" si="0"/>
        <v>100.00000000000001</v>
      </c>
      <c r="U38" s="118">
        <f>+B38-'1.R7予算（歳入）'!B38</f>
        <v>3600</v>
      </c>
    </row>
    <row r="39" spans="1:21" ht="30" customHeight="1">
      <c r="A39" s="116" t="s">
        <v>83</v>
      </c>
      <c r="B39" s="289">
        <v>505931</v>
      </c>
      <c r="C39" s="278">
        <v>190788</v>
      </c>
      <c r="D39" s="276">
        <v>37.710280650918804</v>
      </c>
      <c r="E39" s="278">
        <v>111860</v>
      </c>
      <c r="F39" s="276">
        <v>22.109734331361391</v>
      </c>
      <c r="G39" s="278">
        <v>66054</v>
      </c>
      <c r="H39" s="276">
        <v>13.055930551794612</v>
      </c>
      <c r="I39" s="278">
        <v>95498</v>
      </c>
      <c r="J39" s="276">
        <v>18.875696488256306</v>
      </c>
      <c r="K39" s="278">
        <v>83492</v>
      </c>
      <c r="L39" s="276">
        <v>16.502645617683044</v>
      </c>
      <c r="M39" s="278">
        <v>219645</v>
      </c>
      <c r="N39" s="276">
        <v>4.0440297194676749</v>
      </c>
      <c r="O39" s="278">
        <v>102887</v>
      </c>
      <c r="P39" s="276">
        <v>20.336172323893969</v>
      </c>
      <c r="Q39" s="278">
        <v>71313</v>
      </c>
      <c r="R39" s="276">
        <v>14.095400360918781</v>
      </c>
      <c r="T39" s="117">
        <f t="shared" si="0"/>
        <v>60.630006858642787</v>
      </c>
      <c r="U39" s="118">
        <f>+B39-'1.R7予算（歳入）'!B39</f>
        <v>0</v>
      </c>
    </row>
    <row r="40" spans="1:21" ht="30" customHeight="1">
      <c r="A40" s="116" t="s">
        <v>144</v>
      </c>
      <c r="B40" s="289">
        <v>448179</v>
      </c>
      <c r="C40" s="278">
        <v>193458</v>
      </c>
      <c r="D40" s="276">
        <v>43.165342418988843</v>
      </c>
      <c r="E40" s="278">
        <v>109767</v>
      </c>
      <c r="F40" s="276">
        <v>24.491776723139637</v>
      </c>
      <c r="G40" s="278">
        <v>70775</v>
      </c>
      <c r="H40" s="276">
        <v>15.791681448706878</v>
      </c>
      <c r="I40" s="278">
        <v>93209</v>
      </c>
      <c r="J40" s="276">
        <v>20.797270733345382</v>
      </c>
      <c r="K40" s="278">
        <v>86719</v>
      </c>
      <c r="L40" s="276">
        <v>19.34918860544559</v>
      </c>
      <c r="M40" s="278">
        <v>161512</v>
      </c>
      <c r="N40" s="276">
        <v>36.037386847665772</v>
      </c>
      <c r="O40" s="278">
        <v>115021</v>
      </c>
      <c r="P40" s="276">
        <v>25.664076183846184</v>
      </c>
      <c r="Q40" s="278">
        <v>1817</v>
      </c>
      <c r="R40" s="276">
        <v>0.40541837078488729</v>
      </c>
      <c r="T40" s="117">
        <f t="shared" si="0"/>
        <v>100</v>
      </c>
      <c r="U40" s="118">
        <f>+B40-'1.R7予算（歳入）'!B40</f>
        <v>0</v>
      </c>
    </row>
    <row r="41" spans="1:21" ht="30" customHeight="1">
      <c r="A41" s="116" t="s">
        <v>41</v>
      </c>
      <c r="B41" s="289">
        <v>1938987</v>
      </c>
      <c r="C41" s="278">
        <v>716240</v>
      </c>
      <c r="D41" s="276">
        <v>36.93887581505188</v>
      </c>
      <c r="E41" s="278">
        <v>398114</v>
      </c>
      <c r="F41" s="276">
        <v>20.532061328931032</v>
      </c>
      <c r="G41" s="278">
        <v>258180</v>
      </c>
      <c r="H41" s="276">
        <v>13.315200153482204</v>
      </c>
      <c r="I41" s="278">
        <v>228137</v>
      </c>
      <c r="J41" s="276">
        <v>11.76578285465555</v>
      </c>
      <c r="K41" s="278">
        <v>213371</v>
      </c>
      <c r="L41" s="276">
        <v>11.004251188893994</v>
      </c>
      <c r="M41" s="278">
        <v>994610</v>
      </c>
      <c r="N41" s="276">
        <v>51.295341330292565</v>
      </c>
      <c r="O41" s="278">
        <v>644414</v>
      </c>
      <c r="P41" s="276">
        <v>33.234570422596953</v>
      </c>
      <c r="Q41" s="278">
        <v>228019</v>
      </c>
      <c r="R41" s="276">
        <v>11.759697202714612</v>
      </c>
      <c r="T41" s="117">
        <f t="shared" si="0"/>
        <v>100</v>
      </c>
      <c r="U41" s="118">
        <f>+B41-'1.R7予算（歳入）'!B41</f>
        <v>-1</v>
      </c>
    </row>
    <row r="42" spans="1:21" ht="30" customHeight="1">
      <c r="A42" s="116" t="s">
        <v>142</v>
      </c>
      <c r="B42" s="289">
        <v>509831</v>
      </c>
      <c r="C42" s="278">
        <v>210576</v>
      </c>
      <c r="D42" s="276">
        <v>41.303098477730856</v>
      </c>
      <c r="E42" s="278">
        <v>127102</v>
      </c>
      <c r="F42" s="276">
        <v>24.930221975517377</v>
      </c>
      <c r="G42" s="278">
        <v>68895</v>
      </c>
      <c r="H42" s="276">
        <v>13.513301466564412</v>
      </c>
      <c r="I42" s="278">
        <v>88225</v>
      </c>
      <c r="J42" s="276">
        <v>17.304753928262503</v>
      </c>
      <c r="K42" s="278">
        <v>83608</v>
      </c>
      <c r="L42" s="276">
        <v>16.399159721554788</v>
      </c>
      <c r="M42" s="278">
        <v>211030</v>
      </c>
      <c r="N42" s="276">
        <v>41.392147594006637</v>
      </c>
      <c r="O42" s="278">
        <v>111591</v>
      </c>
      <c r="P42" s="276">
        <v>21.887841265046653</v>
      </c>
      <c r="Q42" s="278">
        <v>56465</v>
      </c>
      <c r="R42" s="276">
        <v>11.075238657515921</v>
      </c>
      <c r="T42" s="117">
        <f t="shared" si="0"/>
        <v>100</v>
      </c>
      <c r="U42" s="118">
        <f>+B42-'1.R7予算（歳入）'!B42</f>
        <v>0</v>
      </c>
    </row>
    <row r="43" spans="1:21" ht="30" customHeight="1">
      <c r="A43" s="116" t="s">
        <v>139</v>
      </c>
      <c r="B43" s="289">
        <v>705346</v>
      </c>
      <c r="C43" s="290">
        <v>305667</v>
      </c>
      <c r="D43" s="276">
        <v>43.335752949616221</v>
      </c>
      <c r="E43" s="278">
        <v>183084</v>
      </c>
      <c r="F43" s="276">
        <v>25.956622707153652</v>
      </c>
      <c r="G43" s="278">
        <v>96313</v>
      </c>
      <c r="H43" s="276">
        <v>13.654716975782099</v>
      </c>
      <c r="I43" s="278">
        <v>139839</v>
      </c>
      <c r="J43" s="276">
        <v>19.825589143484191</v>
      </c>
      <c r="K43" s="278">
        <v>132665</v>
      </c>
      <c r="L43" s="276">
        <v>18.808499658323715</v>
      </c>
      <c r="M43" s="278">
        <v>259840</v>
      </c>
      <c r="N43" s="276">
        <v>36.838657906899591</v>
      </c>
      <c r="O43" s="278">
        <v>179389</v>
      </c>
      <c r="P43" s="276">
        <v>25.432766330283297</v>
      </c>
      <c r="Q43" s="278">
        <v>35621</v>
      </c>
      <c r="R43" s="276">
        <v>5.0501456023001472</v>
      </c>
      <c r="T43" s="117">
        <f t="shared" si="0"/>
        <v>100</v>
      </c>
      <c r="U43" s="118">
        <f>+B43-'1.R7予算（歳入）'!B43</f>
        <v>0</v>
      </c>
    </row>
    <row r="44" spans="1:21" ht="30" customHeight="1">
      <c r="A44" s="116" t="s">
        <v>42</v>
      </c>
      <c r="B44" s="289">
        <v>832605</v>
      </c>
      <c r="C44" s="278">
        <v>313742</v>
      </c>
      <c r="D44" s="276">
        <v>37.681974045315606</v>
      </c>
      <c r="E44" s="278">
        <v>177593</v>
      </c>
      <c r="F44" s="276">
        <v>21.329802247164022</v>
      </c>
      <c r="G44" s="278">
        <v>110068</v>
      </c>
      <c r="H44" s="276">
        <v>13.219714030062274</v>
      </c>
      <c r="I44" s="278">
        <v>179824</v>
      </c>
      <c r="J44" s="276">
        <v>21.597756439127796</v>
      </c>
      <c r="K44" s="278">
        <v>161641</v>
      </c>
      <c r="L44" s="276">
        <v>19.413887737882909</v>
      </c>
      <c r="M44" s="278">
        <v>339039</v>
      </c>
      <c r="N44" s="276">
        <v>40.720269515556595</v>
      </c>
      <c r="O44" s="278">
        <v>227948</v>
      </c>
      <c r="P44" s="276">
        <v>27.377688099398874</v>
      </c>
      <c r="Q44" s="278">
        <v>49300</v>
      </c>
      <c r="R44" s="276">
        <v>5.9211751070435561</v>
      </c>
      <c r="T44" s="117">
        <f t="shared" si="0"/>
        <v>100</v>
      </c>
      <c r="U44" s="118">
        <f>+B44-'1.R7予算（歳入）'!B44</f>
        <v>0</v>
      </c>
    </row>
    <row r="45" spans="1:21" ht="30" customHeight="1">
      <c r="A45" s="116" t="s">
        <v>43</v>
      </c>
      <c r="B45" s="289">
        <v>704075</v>
      </c>
      <c r="C45" s="278">
        <v>332889</v>
      </c>
      <c r="D45" s="276">
        <v>47.280332350956925</v>
      </c>
      <c r="E45" s="278">
        <v>156189</v>
      </c>
      <c r="F45" s="276">
        <v>22.183574193090223</v>
      </c>
      <c r="G45" s="278">
        <v>82653</v>
      </c>
      <c r="H45" s="276">
        <v>11.739232326101623</v>
      </c>
      <c r="I45" s="278">
        <v>149314</v>
      </c>
      <c r="J45" s="276">
        <v>21.207115719206051</v>
      </c>
      <c r="K45" s="278">
        <v>124104</v>
      </c>
      <c r="L45" s="276">
        <v>17.626531264424955</v>
      </c>
      <c r="M45" s="278">
        <v>221872</v>
      </c>
      <c r="N45" s="276">
        <v>31.512551929837016</v>
      </c>
      <c r="O45" s="278">
        <v>120078</v>
      </c>
      <c r="P45" s="276">
        <v>17.054717182118381</v>
      </c>
      <c r="Q45" s="278">
        <v>64487</v>
      </c>
      <c r="R45" s="276">
        <v>9.1591094698718187</v>
      </c>
      <c r="T45" s="117">
        <f t="shared" si="0"/>
        <v>99.999999999999986</v>
      </c>
      <c r="U45" s="118">
        <f>+B45-'1.R7予算（歳入）'!B45</f>
        <v>0</v>
      </c>
    </row>
    <row r="46" spans="1:21" ht="30" customHeight="1">
      <c r="A46" s="116" t="s">
        <v>195</v>
      </c>
      <c r="B46" s="289">
        <v>652723</v>
      </c>
      <c r="C46" s="278">
        <v>246087</v>
      </c>
      <c r="D46" s="276">
        <v>37.701597768119093</v>
      </c>
      <c r="E46" s="278">
        <v>155598</v>
      </c>
      <c r="F46" s="276">
        <v>23.838289749250446</v>
      </c>
      <c r="G46" s="278">
        <v>74202</v>
      </c>
      <c r="H46" s="276">
        <v>11.368068843904688</v>
      </c>
      <c r="I46" s="278">
        <v>147056</v>
      </c>
      <c r="J46" s="276">
        <v>22.529618230091479</v>
      </c>
      <c r="K46" s="278">
        <v>128364</v>
      </c>
      <c r="L46" s="276">
        <v>19.665922604228747</v>
      </c>
      <c r="M46" s="278">
        <v>259580</v>
      </c>
      <c r="N46" s="276">
        <v>39.768784001789427</v>
      </c>
      <c r="O46" s="278">
        <v>164885</v>
      </c>
      <c r="P46" s="276">
        <v>25.261098505798017</v>
      </c>
      <c r="Q46" s="278">
        <v>49199</v>
      </c>
      <c r="R46" s="276">
        <v>7.5375005936668389</v>
      </c>
      <c r="T46" s="117">
        <f t="shared" si="0"/>
        <v>100</v>
      </c>
      <c r="U46" s="118">
        <f>+B46-'1.R7予算（歳入）'!B46</f>
        <v>0</v>
      </c>
    </row>
    <row r="47" spans="1:21" ht="30" customHeight="1">
      <c r="A47" s="119" t="s">
        <v>44</v>
      </c>
      <c r="B47" s="291">
        <v>817819</v>
      </c>
      <c r="C47" s="286">
        <v>365319</v>
      </c>
      <c r="D47" s="285">
        <v>44.669908622812628</v>
      </c>
      <c r="E47" s="286">
        <v>229515</v>
      </c>
      <c r="F47" s="285">
        <v>28.064278281624659</v>
      </c>
      <c r="G47" s="286">
        <v>106683</v>
      </c>
      <c r="H47" s="285">
        <v>13.044817985397748</v>
      </c>
      <c r="I47" s="286">
        <v>159300</v>
      </c>
      <c r="J47" s="285">
        <v>19.478637693670606</v>
      </c>
      <c r="K47" s="286">
        <v>143244</v>
      </c>
      <c r="L47" s="285">
        <v>17.515367092229454</v>
      </c>
      <c r="M47" s="286">
        <v>293201</v>
      </c>
      <c r="N47" s="285">
        <v>35.851575959961799</v>
      </c>
      <c r="O47" s="286">
        <v>234501</v>
      </c>
      <c r="P47" s="285">
        <v>28.673948636556503</v>
      </c>
      <c r="Q47" s="286">
        <v>2549</v>
      </c>
      <c r="R47" s="285">
        <v>0.31168265838773612</v>
      </c>
      <c r="T47" s="117">
        <f t="shared" si="0"/>
        <v>100.00012227644504</v>
      </c>
      <c r="U47" s="118">
        <f>+B47-'1.R7予算（歳入）'!B47</f>
        <v>0</v>
      </c>
    </row>
    <row r="48" spans="1:21" ht="30" customHeight="1">
      <c r="A48" s="116" t="s">
        <v>45</v>
      </c>
      <c r="B48" s="289">
        <v>1265792.2760000001</v>
      </c>
      <c r="C48" s="278">
        <v>684606.84800000011</v>
      </c>
      <c r="D48" s="276">
        <v>54.085244552400802</v>
      </c>
      <c r="E48" s="278">
        <v>174389.69200000001</v>
      </c>
      <c r="F48" s="276">
        <v>13.77711772354029</v>
      </c>
      <c r="G48" s="278">
        <v>92472.653000000006</v>
      </c>
      <c r="H48" s="276">
        <v>7.305515664246319</v>
      </c>
      <c r="I48" s="278">
        <v>135476.04699999999</v>
      </c>
      <c r="J48" s="276">
        <v>10.702865673040336</v>
      </c>
      <c r="K48" s="278">
        <v>135276.04699999999</v>
      </c>
      <c r="L48" s="276">
        <v>10.68706529222019</v>
      </c>
      <c r="M48" s="278">
        <v>445709.38099999999</v>
      </c>
      <c r="N48" s="276">
        <v>35.21188977455887</v>
      </c>
      <c r="O48" s="278">
        <v>66644.782999999996</v>
      </c>
      <c r="P48" s="276">
        <v>5.2650647553801315</v>
      </c>
      <c r="Q48" s="278">
        <v>98329.254000000001</v>
      </c>
      <c r="R48" s="276">
        <v>7.7681982948045736</v>
      </c>
      <c r="T48" s="117">
        <f t="shared" si="0"/>
        <v>100</v>
      </c>
      <c r="U48" s="118">
        <f>+B48-'1.R7予算（歳入）'!B48</f>
        <v>0</v>
      </c>
    </row>
    <row r="49" spans="1:21" ht="30" customHeight="1">
      <c r="A49" s="116" t="s">
        <v>46</v>
      </c>
      <c r="B49" s="289">
        <v>673570</v>
      </c>
      <c r="C49" s="287">
        <v>337695</v>
      </c>
      <c r="D49" s="276">
        <v>50.1</v>
      </c>
      <c r="E49" s="278">
        <v>122648</v>
      </c>
      <c r="F49" s="276">
        <v>18.208649435099545</v>
      </c>
      <c r="G49" s="278">
        <v>62543</v>
      </c>
      <c r="H49" s="276">
        <v>9.2853007111361858</v>
      </c>
      <c r="I49" s="278">
        <v>101509</v>
      </c>
      <c r="J49" s="276">
        <v>15.070297073800793</v>
      </c>
      <c r="K49" s="287">
        <v>100245</v>
      </c>
      <c r="L49" s="276">
        <v>14.882640260106598</v>
      </c>
      <c r="M49" s="278">
        <v>234366</v>
      </c>
      <c r="N49" s="276">
        <v>34.794601897352912</v>
      </c>
      <c r="O49" s="278">
        <v>42057</v>
      </c>
      <c r="P49" s="276">
        <v>6.2438944727348309</v>
      </c>
      <c r="Q49" s="287">
        <v>23036</v>
      </c>
      <c r="R49" s="276">
        <v>3.4199860445091081</v>
      </c>
      <c r="T49" s="117">
        <f t="shared" si="0"/>
        <v>99.964898971153701</v>
      </c>
      <c r="U49" s="118">
        <f>+B49-'1.R7予算（歳入）'!B49</f>
        <v>-1</v>
      </c>
    </row>
    <row r="50" spans="1:21" ht="30" customHeight="1">
      <c r="A50" s="121" t="s">
        <v>47</v>
      </c>
      <c r="B50" s="294">
        <v>703658</v>
      </c>
      <c r="C50" s="278">
        <v>385936</v>
      </c>
      <c r="D50" s="276">
        <v>54.847099016851942</v>
      </c>
      <c r="E50" s="287">
        <v>142613</v>
      </c>
      <c r="F50" s="276">
        <v>20.267374207356415</v>
      </c>
      <c r="G50" s="287">
        <v>56712</v>
      </c>
      <c r="H50" s="276">
        <v>8.0595971338349024</v>
      </c>
      <c r="I50" s="287">
        <v>94216</v>
      </c>
      <c r="J50" s="276">
        <v>13.389459083816286</v>
      </c>
      <c r="K50" s="278">
        <v>94216</v>
      </c>
      <c r="L50" s="276">
        <v>13.389459083816286</v>
      </c>
      <c r="M50" s="287">
        <v>223506</v>
      </c>
      <c r="N50" s="276">
        <v>31.763441899331781</v>
      </c>
      <c r="O50" s="287">
        <v>40183</v>
      </c>
      <c r="P50" s="276">
        <v>5.7105866770504994</v>
      </c>
      <c r="Q50" s="278">
        <v>28409</v>
      </c>
      <c r="R50" s="276">
        <v>4.0373306350528244</v>
      </c>
      <c r="T50" s="117">
        <f t="shared" si="0"/>
        <v>100.00000000000001</v>
      </c>
      <c r="U50" s="118">
        <f>+B50-'1.R7予算（歳入）'!B50</f>
        <v>0</v>
      </c>
    </row>
    <row r="51" spans="1:21" ht="30" customHeight="1">
      <c r="A51" s="116" t="s">
        <v>48</v>
      </c>
      <c r="B51" s="289">
        <v>558093</v>
      </c>
      <c r="C51" s="278">
        <v>306898</v>
      </c>
      <c r="D51" s="276">
        <v>54.990476497644657</v>
      </c>
      <c r="E51" s="278">
        <v>106006</v>
      </c>
      <c r="F51" s="276">
        <v>18.994325318540099</v>
      </c>
      <c r="G51" s="278">
        <v>54986</v>
      </c>
      <c r="H51" s="276">
        <v>9.8524797838353102</v>
      </c>
      <c r="I51" s="278">
        <v>83725</v>
      </c>
      <c r="J51" s="276">
        <v>15.00197995674556</v>
      </c>
      <c r="K51" s="278">
        <v>83725</v>
      </c>
      <c r="L51" s="276">
        <v>15.00197995674556</v>
      </c>
      <c r="M51" s="278">
        <v>167470</v>
      </c>
      <c r="N51" s="276">
        <v>30.007543545609781</v>
      </c>
      <c r="O51" s="278">
        <v>33188</v>
      </c>
      <c r="P51" s="276">
        <v>5.9466791377064396</v>
      </c>
      <c r="Q51" s="278">
        <v>13580</v>
      </c>
      <c r="R51" s="276">
        <v>2.4332862085709728</v>
      </c>
      <c r="T51" s="117">
        <f t="shared" si="0"/>
        <v>100</v>
      </c>
      <c r="U51" s="118">
        <f>+B51-'1.R7予算（歳入）'!B51</f>
        <v>0</v>
      </c>
    </row>
    <row r="52" spans="1:21" ht="30" customHeight="1">
      <c r="A52" s="116" t="s">
        <v>50</v>
      </c>
      <c r="B52" s="289">
        <v>2088582</v>
      </c>
      <c r="C52" s="278">
        <v>1181641</v>
      </c>
      <c r="D52" s="276">
        <v>56.576232103886746</v>
      </c>
      <c r="E52" s="278">
        <v>387428</v>
      </c>
      <c r="F52" s="276">
        <v>18.549810349797134</v>
      </c>
      <c r="G52" s="278">
        <v>171532</v>
      </c>
      <c r="H52" s="276">
        <v>8.2128448871052218</v>
      </c>
      <c r="I52" s="278">
        <v>226656</v>
      </c>
      <c r="J52" s="276">
        <v>10.852147533589775</v>
      </c>
      <c r="K52" s="278">
        <v>226656</v>
      </c>
      <c r="L52" s="276">
        <v>10.852147533589775</v>
      </c>
      <c r="M52" s="278">
        <v>680285</v>
      </c>
      <c r="N52" s="276">
        <v>32.571620362523475</v>
      </c>
      <c r="O52" s="278">
        <v>149865</v>
      </c>
      <c r="P52" s="276">
        <v>7.175442477240539</v>
      </c>
      <c r="Q52" s="278">
        <v>57301</v>
      </c>
      <c r="R52" s="276">
        <v>2.743536045029594</v>
      </c>
      <c r="T52" s="117">
        <f t="shared" si="0"/>
        <v>100</v>
      </c>
      <c r="U52" s="118">
        <f>+B52-'1.R7予算（歳入）'!B52</f>
        <v>0</v>
      </c>
    </row>
    <row r="53" spans="1:21" ht="30" customHeight="1">
      <c r="A53" s="116" t="s">
        <v>49</v>
      </c>
      <c r="B53" s="289">
        <v>827368.674</v>
      </c>
      <c r="C53" s="278">
        <v>498566.07199999999</v>
      </c>
      <c r="D53" s="276">
        <v>60.259239643390217</v>
      </c>
      <c r="E53" s="278">
        <v>166998.99900000001</v>
      </c>
      <c r="F53" s="276">
        <v>20.184351214631558</v>
      </c>
      <c r="G53" s="278">
        <v>74483.266000000003</v>
      </c>
      <c r="H53" s="276">
        <v>9.002427616687843</v>
      </c>
      <c r="I53" s="278">
        <v>87420.75</v>
      </c>
      <c r="J53" s="276">
        <v>10.566117952877679</v>
      </c>
      <c r="K53" s="278">
        <v>87420.75</v>
      </c>
      <c r="L53" s="276">
        <v>10.566117952877679</v>
      </c>
      <c r="M53" s="278">
        <v>241381.85200000001</v>
      </c>
      <c r="N53" s="276">
        <v>29.174642403732104</v>
      </c>
      <c r="O53" s="278">
        <v>50860.474999999999</v>
      </c>
      <c r="P53" s="276">
        <v>6.1472565493819982</v>
      </c>
      <c r="Q53" s="278">
        <v>22116.197</v>
      </c>
      <c r="R53" s="276">
        <v>2.6730764283202726</v>
      </c>
      <c r="T53" s="117">
        <f t="shared" si="0"/>
        <v>100</v>
      </c>
      <c r="U53" s="118">
        <f>+B53-'1.R7予算（歳入）'!B53</f>
        <v>0.44499999994877726</v>
      </c>
    </row>
    <row r="54" spans="1:21" ht="30" customHeight="1">
      <c r="A54" s="116" t="s">
        <v>134</v>
      </c>
      <c r="B54" s="289">
        <v>383079</v>
      </c>
      <c r="C54" s="278">
        <v>220839</v>
      </c>
      <c r="D54" s="276">
        <v>57.648422388071388</v>
      </c>
      <c r="E54" s="278">
        <v>81330</v>
      </c>
      <c r="F54" s="276">
        <v>21.230607785861402</v>
      </c>
      <c r="G54" s="278">
        <v>23522</v>
      </c>
      <c r="H54" s="276">
        <v>6.1402478339976874</v>
      </c>
      <c r="I54" s="278">
        <v>46577</v>
      </c>
      <c r="J54" s="276">
        <v>12.158588698414688</v>
      </c>
      <c r="K54" s="278">
        <v>45577</v>
      </c>
      <c r="L54" s="276">
        <v>11.89754593699994</v>
      </c>
      <c r="M54" s="278">
        <v>115663</v>
      </c>
      <c r="N54" s="276">
        <v>30.192988913513926</v>
      </c>
      <c r="O54" s="278">
        <v>18381</v>
      </c>
      <c r="P54" s="276">
        <v>4.7982269975644716</v>
      </c>
      <c r="Q54" s="278">
        <v>12840</v>
      </c>
      <c r="R54" s="276">
        <v>3.3517890565653561</v>
      </c>
      <c r="T54" s="117">
        <f t="shared" si="0"/>
        <v>100</v>
      </c>
      <c r="U54" s="118">
        <f>+B54-'1.R7予算（歳入）'!B54</f>
        <v>0</v>
      </c>
    </row>
    <row r="55" spans="1:21" ht="30" customHeight="1">
      <c r="A55" s="116" t="s">
        <v>51</v>
      </c>
      <c r="B55" s="289">
        <v>428377</v>
      </c>
      <c r="C55" s="278">
        <v>237389</v>
      </c>
      <c r="D55" s="276">
        <v>55.415907016483146</v>
      </c>
      <c r="E55" s="278">
        <v>94353</v>
      </c>
      <c r="F55" s="276">
        <v>22.025692322416937</v>
      </c>
      <c r="G55" s="278">
        <v>48983</v>
      </c>
      <c r="H55" s="276">
        <v>11.434554142729418</v>
      </c>
      <c r="I55" s="278">
        <v>47229</v>
      </c>
      <c r="J55" s="276">
        <v>11.025101721147495</v>
      </c>
      <c r="K55" s="278">
        <v>45291</v>
      </c>
      <c r="L55" s="276">
        <v>10.572696479969746</v>
      </c>
      <c r="M55" s="278">
        <v>143759</v>
      </c>
      <c r="N55" s="276">
        <v>33.558991262369361</v>
      </c>
      <c r="O55" s="278">
        <v>43016</v>
      </c>
      <c r="P55" s="276">
        <v>10.041622215945301</v>
      </c>
      <c r="Q55" s="278">
        <v>12913</v>
      </c>
      <c r="R55" s="276">
        <v>3.0144008665264477</v>
      </c>
      <c r="T55" s="117">
        <f t="shared" si="0"/>
        <v>100</v>
      </c>
      <c r="U55" s="118">
        <f>+B55-'1.R7予算（歳入）'!B55</f>
        <v>0</v>
      </c>
    </row>
    <row r="56" spans="1:21" ht="30" customHeight="1">
      <c r="A56" s="116" t="s">
        <v>52</v>
      </c>
      <c r="B56" s="289">
        <v>389162</v>
      </c>
      <c r="C56" s="278">
        <v>207393</v>
      </c>
      <c r="D56" s="276">
        <v>53.292202219127248</v>
      </c>
      <c r="E56" s="278">
        <v>78786</v>
      </c>
      <c r="F56" s="276">
        <v>20.245039340942846</v>
      </c>
      <c r="G56" s="278">
        <v>37629</v>
      </c>
      <c r="H56" s="276">
        <v>9.6692380037105377</v>
      </c>
      <c r="I56" s="278">
        <v>62736</v>
      </c>
      <c r="J56" s="276">
        <v>16.120792883169479</v>
      </c>
      <c r="K56" s="278">
        <v>57083</v>
      </c>
      <c r="L56" s="276">
        <v>14.668184457886433</v>
      </c>
      <c r="M56" s="278">
        <v>119033</v>
      </c>
      <c r="N56" s="276">
        <v>30.587004897703267</v>
      </c>
      <c r="O56" s="278">
        <v>28667</v>
      </c>
      <c r="P56" s="276">
        <v>7.3663410096566464</v>
      </c>
      <c r="Q56" s="278">
        <v>1436</v>
      </c>
      <c r="R56" s="276">
        <v>0.36899800083255818</v>
      </c>
      <c r="T56" s="117">
        <f t="shared" si="0"/>
        <v>99.999999999999986</v>
      </c>
      <c r="U56" s="118">
        <f>+B56-'1.R7予算（歳入）'!B56</f>
        <v>0</v>
      </c>
    </row>
    <row r="57" spans="1:21" ht="30" customHeight="1">
      <c r="A57" s="116" t="s">
        <v>53</v>
      </c>
      <c r="B57" s="289">
        <v>416344</v>
      </c>
      <c r="C57" s="278">
        <v>216723</v>
      </c>
      <c r="D57" s="276">
        <v>52.053830486328614</v>
      </c>
      <c r="E57" s="278">
        <v>82599</v>
      </c>
      <c r="F57" s="276">
        <v>19.83912341717426</v>
      </c>
      <c r="G57" s="278">
        <v>35130</v>
      </c>
      <c r="H57" s="276">
        <v>8.4377341813500379</v>
      </c>
      <c r="I57" s="278">
        <v>65229</v>
      </c>
      <c r="J57" s="276">
        <v>15.667092596506734</v>
      </c>
      <c r="K57" s="278">
        <v>61229</v>
      </c>
      <c r="L57" s="276">
        <v>14.706348596353017</v>
      </c>
      <c r="M57" s="278">
        <v>134392</v>
      </c>
      <c r="N57" s="276">
        <v>32.279076917164652</v>
      </c>
      <c r="O57" s="278">
        <v>26611</v>
      </c>
      <c r="P57" s="276">
        <v>6.3915896470226539</v>
      </c>
      <c r="Q57" s="278">
        <v>1344</v>
      </c>
      <c r="R57" s="276">
        <v>0.32280998405164962</v>
      </c>
      <c r="T57" s="117">
        <f t="shared" si="0"/>
        <v>100</v>
      </c>
      <c r="U57" s="118">
        <f>+B57-'1.R7予算（歳入）'!B57</f>
        <v>0</v>
      </c>
    </row>
    <row r="58" spans="1:21" ht="30" customHeight="1">
      <c r="A58" s="116" t="s">
        <v>54</v>
      </c>
      <c r="B58" s="289">
        <v>1594517</v>
      </c>
      <c r="C58" s="278">
        <v>881171</v>
      </c>
      <c r="D58" s="276">
        <v>55.262565403818208</v>
      </c>
      <c r="E58" s="278">
        <v>286567</v>
      </c>
      <c r="F58" s="276">
        <v>17.972025384489474</v>
      </c>
      <c r="G58" s="278">
        <v>138897</v>
      </c>
      <c r="H58" s="276">
        <v>8.7109137124282778</v>
      </c>
      <c r="I58" s="278">
        <v>225546</v>
      </c>
      <c r="J58" s="276">
        <v>14.145098484368621</v>
      </c>
      <c r="K58" s="278">
        <v>225546</v>
      </c>
      <c r="L58" s="276">
        <v>14.145098484368621</v>
      </c>
      <c r="M58" s="278">
        <v>487800</v>
      </c>
      <c r="N58" s="276">
        <v>30.592336111813168</v>
      </c>
      <c r="O58" s="278">
        <v>131689</v>
      </c>
      <c r="P58" s="276">
        <v>8.258864596614524</v>
      </c>
      <c r="Q58" s="278">
        <v>60675</v>
      </c>
      <c r="R58" s="276">
        <v>3.8052275391231327</v>
      </c>
      <c r="T58" s="117">
        <f t="shared" si="0"/>
        <v>100</v>
      </c>
      <c r="U58" s="118">
        <f>+B58-'1.R7予算（歳入）'!B58</f>
        <v>0</v>
      </c>
    </row>
    <row r="59" spans="1:21" ht="30" customHeight="1">
      <c r="A59" s="116" t="s">
        <v>55</v>
      </c>
      <c r="B59" s="289">
        <v>959466</v>
      </c>
      <c r="C59" s="278">
        <v>523573</v>
      </c>
      <c r="D59" s="276">
        <v>54.569208288777304</v>
      </c>
      <c r="E59" s="278">
        <v>168410</v>
      </c>
      <c r="F59" s="276">
        <v>17.552471895825388</v>
      </c>
      <c r="G59" s="278">
        <v>93499</v>
      </c>
      <c r="H59" s="276">
        <v>9.7448997671621509</v>
      </c>
      <c r="I59" s="278">
        <v>71132</v>
      </c>
      <c r="J59" s="276">
        <v>7.4137072079677653</v>
      </c>
      <c r="K59" s="278">
        <v>69774</v>
      </c>
      <c r="L59" s="276">
        <v>7.2721701446429572</v>
      </c>
      <c r="M59" s="278">
        <v>364761</v>
      </c>
      <c r="N59" s="276">
        <v>38.017084503254935</v>
      </c>
      <c r="O59" s="278">
        <v>56824</v>
      </c>
      <c r="P59" s="276">
        <v>5.9224610356177294</v>
      </c>
      <c r="Q59" s="278">
        <v>117992</v>
      </c>
      <c r="R59" s="276">
        <v>12.297673914448245</v>
      </c>
      <c r="T59" s="117">
        <f t="shared" si="0"/>
        <v>100</v>
      </c>
      <c r="U59" s="118">
        <f>+B59-'1.R7予算（歳入）'!B59</f>
        <v>2</v>
      </c>
    </row>
    <row r="60" spans="1:21" ht="30" customHeight="1">
      <c r="A60" s="116" t="s">
        <v>56</v>
      </c>
      <c r="B60" s="289">
        <v>2029671</v>
      </c>
      <c r="C60" s="278">
        <v>1260264</v>
      </c>
      <c r="D60" s="276">
        <v>62.092033635007837</v>
      </c>
      <c r="E60" s="278">
        <v>332761</v>
      </c>
      <c r="F60" s="276">
        <v>16.394824579944238</v>
      </c>
      <c r="G60" s="278">
        <v>144676</v>
      </c>
      <c r="H60" s="276">
        <v>7.1280517877035239</v>
      </c>
      <c r="I60" s="278">
        <v>222829</v>
      </c>
      <c r="J60" s="276">
        <v>10.978577316225142</v>
      </c>
      <c r="K60" s="278">
        <v>222829</v>
      </c>
      <c r="L60" s="276">
        <v>10.978577316225142</v>
      </c>
      <c r="M60" s="278">
        <v>546578</v>
      </c>
      <c r="N60" s="276">
        <v>26.929389048767018</v>
      </c>
      <c r="O60" s="278">
        <v>156171</v>
      </c>
      <c r="P60" s="276">
        <v>7.6943997327645715</v>
      </c>
      <c r="Q60" s="278">
        <v>9751</v>
      </c>
      <c r="R60" s="276">
        <v>0.48042268919445563</v>
      </c>
      <c r="T60" s="117">
        <f t="shared" si="0"/>
        <v>100</v>
      </c>
      <c r="U60" s="118">
        <f>+B60-'1.R7予算（歳入）'!B60</f>
        <v>0</v>
      </c>
    </row>
    <row r="61" spans="1:21" ht="30" customHeight="1">
      <c r="A61" s="116" t="s">
        <v>57</v>
      </c>
      <c r="B61" s="289">
        <v>499432</v>
      </c>
      <c r="C61" s="278">
        <v>303255</v>
      </c>
      <c r="D61" s="276">
        <v>60.719977894888586</v>
      </c>
      <c r="E61" s="278">
        <v>97071</v>
      </c>
      <c r="F61" s="276">
        <v>19.436279613641098</v>
      </c>
      <c r="G61" s="278">
        <v>37518</v>
      </c>
      <c r="H61" s="276">
        <v>7.5121337839785998</v>
      </c>
      <c r="I61" s="278">
        <v>55251</v>
      </c>
      <c r="J61" s="276">
        <v>11.062767303656955</v>
      </c>
      <c r="K61" s="278">
        <v>55251</v>
      </c>
      <c r="L61" s="276">
        <v>11.062767303656955</v>
      </c>
      <c r="M61" s="278">
        <v>140926</v>
      </c>
      <c r="N61" s="276">
        <v>28.217254801454452</v>
      </c>
      <c r="O61" s="278">
        <v>25873</v>
      </c>
      <c r="P61" s="276">
        <v>5.1804850309952108</v>
      </c>
      <c r="Q61" s="278">
        <v>5853</v>
      </c>
      <c r="R61" s="276">
        <v>1.1719313139726728</v>
      </c>
      <c r="T61" s="117">
        <f t="shared" si="0"/>
        <v>100</v>
      </c>
      <c r="U61" s="118">
        <f>+B61-'1.R7予算（歳入）'!B61</f>
        <v>0</v>
      </c>
    </row>
    <row r="62" spans="1:21" ht="30" customHeight="1">
      <c r="A62" s="116" t="s">
        <v>58</v>
      </c>
      <c r="B62" s="289">
        <v>1047451</v>
      </c>
      <c r="C62" s="278">
        <v>573231</v>
      </c>
      <c r="D62" s="276">
        <v>54.726283138781675</v>
      </c>
      <c r="E62" s="278">
        <v>193033</v>
      </c>
      <c r="F62" s="276">
        <v>18.428833425143516</v>
      </c>
      <c r="G62" s="278">
        <v>125689</v>
      </c>
      <c r="H62" s="276">
        <v>11.999511194318398</v>
      </c>
      <c r="I62" s="278">
        <v>121907</v>
      </c>
      <c r="J62" s="276">
        <v>11.638444184978582</v>
      </c>
      <c r="K62" s="278">
        <v>121907</v>
      </c>
      <c r="L62" s="276">
        <v>11.638444184978582</v>
      </c>
      <c r="M62" s="278">
        <v>352313</v>
      </c>
      <c r="N62" s="276">
        <v>33.635272676239744</v>
      </c>
      <c r="O62" s="278">
        <v>73502</v>
      </c>
      <c r="P62" s="276">
        <v>7.017225626783496</v>
      </c>
      <c r="Q62" s="278">
        <v>51246</v>
      </c>
      <c r="R62" s="276">
        <v>4.8924484295685433</v>
      </c>
      <c r="T62" s="117">
        <f t="shared" si="0"/>
        <v>100</v>
      </c>
      <c r="U62" s="118">
        <f>+B62-'1.R7予算（歳入）'!B62</f>
        <v>0</v>
      </c>
    </row>
    <row r="63" spans="1:21" ht="30" customHeight="1">
      <c r="A63" s="116" t="s">
        <v>132</v>
      </c>
      <c r="B63" s="289">
        <v>411596</v>
      </c>
      <c r="C63" s="278">
        <v>226691</v>
      </c>
      <c r="D63" s="276">
        <v>55.076094033955627</v>
      </c>
      <c r="E63" s="278">
        <v>85548</v>
      </c>
      <c r="F63" s="276">
        <v>20.784458546730288</v>
      </c>
      <c r="G63" s="278">
        <v>33251</v>
      </c>
      <c r="H63" s="276">
        <v>8.0785527556147283</v>
      </c>
      <c r="I63" s="278">
        <v>73001</v>
      </c>
      <c r="J63" s="276">
        <v>17.736081011477271</v>
      </c>
      <c r="K63" s="278">
        <v>73001</v>
      </c>
      <c r="L63" s="276">
        <v>17.736081011477271</v>
      </c>
      <c r="M63" s="278">
        <v>111904</v>
      </c>
      <c r="N63" s="276">
        <v>27.187824954567102</v>
      </c>
      <c r="O63" s="278">
        <v>21075</v>
      </c>
      <c r="P63" s="276">
        <v>5.1203121507497649</v>
      </c>
      <c r="Q63" s="278">
        <v>2290</v>
      </c>
      <c r="R63" s="276">
        <v>0.55637081021195534</v>
      </c>
      <c r="T63" s="117">
        <f t="shared" si="0"/>
        <v>100</v>
      </c>
      <c r="U63" s="118">
        <f>+B63-'1.R7予算（歳入）'!B63</f>
        <v>0</v>
      </c>
    </row>
    <row r="64" spans="1:21" ht="30" customHeight="1">
      <c r="A64" s="116" t="s">
        <v>59</v>
      </c>
      <c r="B64" s="289">
        <v>717961</v>
      </c>
      <c r="C64" s="278">
        <v>420485</v>
      </c>
      <c r="D64" s="276">
        <v>58.566551665062583</v>
      </c>
      <c r="E64" s="278">
        <v>150703</v>
      </c>
      <c r="F64" s="276">
        <v>20.99041591395633</v>
      </c>
      <c r="G64" s="278">
        <v>75879</v>
      </c>
      <c r="H64" s="276">
        <v>10.568679914368607</v>
      </c>
      <c r="I64" s="278">
        <v>78506</v>
      </c>
      <c r="J64" s="276">
        <v>10.934577226339592</v>
      </c>
      <c r="K64" s="278">
        <v>78361</v>
      </c>
      <c r="L64" s="276">
        <v>10.914381143265443</v>
      </c>
      <c r="M64" s="278">
        <v>218970</v>
      </c>
      <c r="N64" s="276">
        <v>30.498871108597818</v>
      </c>
      <c r="O64" s="278">
        <v>46873</v>
      </c>
      <c r="P64" s="276">
        <v>6.5286275995492788</v>
      </c>
      <c r="Q64" s="278">
        <v>30840</v>
      </c>
      <c r="R64" s="276">
        <v>4.2954979448744428</v>
      </c>
      <c r="T64" s="117">
        <f t="shared" si="0"/>
        <v>100</v>
      </c>
      <c r="U64" s="118">
        <f>+B64-'1.R7予算（歳入）'!B64</f>
        <v>0</v>
      </c>
    </row>
    <row r="65" spans="1:21" ht="30" customHeight="1">
      <c r="A65" s="116" t="s">
        <v>60</v>
      </c>
      <c r="B65" s="289">
        <v>652400</v>
      </c>
      <c r="C65" s="278">
        <v>357698</v>
      </c>
      <c r="D65" s="276">
        <v>54.82801961986511</v>
      </c>
      <c r="E65" s="278">
        <v>110149</v>
      </c>
      <c r="F65" s="276">
        <v>16.883660331085224</v>
      </c>
      <c r="G65" s="278">
        <v>72667</v>
      </c>
      <c r="H65" s="276">
        <v>11.138412017167381</v>
      </c>
      <c r="I65" s="278">
        <v>64122</v>
      </c>
      <c r="J65" s="276">
        <v>9.8286327406499083</v>
      </c>
      <c r="K65" s="278">
        <v>64122</v>
      </c>
      <c r="L65" s="276">
        <v>9.8286327406499083</v>
      </c>
      <c r="M65" s="278">
        <v>230580</v>
      </c>
      <c r="N65" s="276">
        <v>35.343347639484982</v>
      </c>
      <c r="O65" s="278">
        <v>35686</v>
      </c>
      <c r="P65" s="276">
        <v>5.469957081545064</v>
      </c>
      <c r="Q65" s="278">
        <v>38444</v>
      </c>
      <c r="R65" s="276">
        <v>5.8927038626609436</v>
      </c>
      <c r="T65" s="117">
        <f t="shared" si="0"/>
        <v>100</v>
      </c>
      <c r="U65" s="118">
        <f>+B65-'1.R7予算（歳入）'!B65</f>
        <v>-1.0000000009313226E-2</v>
      </c>
    </row>
    <row r="66" spans="1:21" ht="30" customHeight="1">
      <c r="A66" s="116" t="s">
        <v>61</v>
      </c>
      <c r="B66" s="289">
        <v>1118653</v>
      </c>
      <c r="C66" s="278">
        <v>558528</v>
      </c>
      <c r="D66" s="276">
        <v>49.928619509356345</v>
      </c>
      <c r="E66" s="278">
        <v>162829</v>
      </c>
      <c r="F66" s="276">
        <v>14.555809531642073</v>
      </c>
      <c r="G66" s="278">
        <v>96338</v>
      </c>
      <c r="H66" s="276">
        <v>8.6119645681011008</v>
      </c>
      <c r="I66" s="278">
        <v>104972</v>
      </c>
      <c r="J66" s="276">
        <v>9.3837856779537532</v>
      </c>
      <c r="K66" s="278">
        <v>104967</v>
      </c>
      <c r="L66" s="276">
        <v>9.3833387118257416</v>
      </c>
      <c r="M66" s="278">
        <v>455153</v>
      </c>
      <c r="N66" s="276">
        <v>40.687594812689902</v>
      </c>
      <c r="O66" s="278">
        <v>54227</v>
      </c>
      <c r="P66" s="276">
        <v>4.8475264447509634</v>
      </c>
      <c r="Q66" s="278">
        <v>181784</v>
      </c>
      <c r="R66" s="276">
        <v>16.250258122938927</v>
      </c>
      <c r="T66" s="117">
        <f t="shared" si="0"/>
        <v>100</v>
      </c>
      <c r="U66" s="118">
        <f>+B66-'1.R7予算（歳入）'!B66</f>
        <v>0</v>
      </c>
    </row>
    <row r="67" spans="1:21" ht="30" customHeight="1">
      <c r="A67" s="119" t="s">
        <v>141</v>
      </c>
      <c r="B67" s="295">
        <v>421080</v>
      </c>
      <c r="C67" s="286">
        <v>250790</v>
      </c>
      <c r="D67" s="285">
        <v>59.558753681010735</v>
      </c>
      <c r="E67" s="286">
        <v>86749</v>
      </c>
      <c r="F67" s="285">
        <v>20.601548399354041</v>
      </c>
      <c r="G67" s="286">
        <v>38522</v>
      </c>
      <c r="H67" s="285">
        <v>9.1483803552769061</v>
      </c>
      <c r="I67" s="286">
        <v>55235</v>
      </c>
      <c r="J67" s="285">
        <v>13.117459865108769</v>
      </c>
      <c r="K67" s="286">
        <v>51836</v>
      </c>
      <c r="L67" s="285">
        <v>12.310249833760805</v>
      </c>
      <c r="M67" s="286">
        <v>115054</v>
      </c>
      <c r="N67" s="285">
        <v>27.323548969316995</v>
      </c>
      <c r="O67" s="286">
        <v>27497</v>
      </c>
      <c r="P67" s="285">
        <v>6.5301130426522276</v>
      </c>
      <c r="Q67" s="286">
        <v>3648</v>
      </c>
      <c r="R67" s="285">
        <v>0.86634368766030212</v>
      </c>
      <c r="T67" s="117">
        <f t="shared" si="0"/>
        <v>99.999762515436487</v>
      </c>
      <c r="U67" s="118">
        <f>+B67-'1.R7予算（歳入）'!B67</f>
        <v>0</v>
      </c>
    </row>
    <row r="68" spans="1:21" ht="25.5" customHeight="1">
      <c r="A68" s="19" t="s">
        <v>62</v>
      </c>
    </row>
  </sheetData>
  <mergeCells count="3">
    <mergeCell ref="A3:A6"/>
    <mergeCell ref="K5:L5"/>
    <mergeCell ref="Q5:R5"/>
  </mergeCells>
  <phoneticPr fontId="3"/>
  <dataValidations count="1">
    <dataValidation imeMode="off" allowBlank="1" showInputMessage="1" showErrorMessage="1" sqref="N59:N67 L58:R58 N50:N57 L51:L67 D48:D67 J49:J67 R48:R67 P48:P67 F49:F67 H49:H67 I7:I67 E7:E67 G7:G67 O7:O67 Q7:Q67 M7:M67 K7:K67 B7:C67" xr:uid="{00000000-0002-0000-0300-000000000000}"/>
  </dataValidations>
  <printOptions horizontalCentered="1"/>
  <pageMargins left="0.39370078740157483" right="0.39370078740157483" top="0.39370078740157483" bottom="0.39370078740157483" header="0.31496062992125984" footer="0.51181102362204722"/>
  <pageSetup paperSize="9" scale="77" fitToHeight="0" orientation="landscape" r:id="rId1"/>
  <headerFooter alignWithMargins="0"/>
  <rowBreaks count="2" manualBreakCount="2">
    <brk id="27" max="17" man="1"/>
    <brk id="47" max="17"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Y263"/>
  <sheetViews>
    <sheetView showGridLines="0" view="pageBreakPreview" zoomScaleNormal="70" zoomScaleSheetLayoutView="100" workbookViewId="0">
      <pane xSplit="2" ySplit="5" topLeftCell="C6" activePane="bottomRight" state="frozen"/>
      <selection activeCell="C10" sqref="C10"/>
      <selection pane="topRight" activeCell="C10" sqref="C10"/>
      <selection pane="bottomLeft" activeCell="C10" sqref="C10"/>
      <selection pane="bottomRight" activeCell="Q43" sqref="Q43"/>
    </sheetView>
  </sheetViews>
  <sheetFormatPr defaultRowHeight="13"/>
  <cols>
    <col min="1" max="1" width="16.6328125" customWidth="1"/>
    <col min="2" max="2" width="8.6328125" customWidth="1"/>
    <col min="3" max="4" width="12.6328125" customWidth="1"/>
    <col min="5" max="5" width="7.6328125" customWidth="1"/>
    <col min="6" max="6" width="12.6328125" customWidth="1"/>
    <col min="7" max="7" width="7.6328125" customWidth="1"/>
    <col min="8" max="8" width="12.6328125" customWidth="1"/>
    <col min="9" max="9" width="7.6328125" customWidth="1"/>
    <col min="10" max="10" width="12.6328125" customWidth="1"/>
    <col min="11" max="11" width="7.6328125" customWidth="1"/>
    <col min="12" max="12" width="12.6328125" customWidth="1"/>
    <col min="13" max="13" width="7.6328125" customWidth="1"/>
    <col min="14" max="14" width="12.6328125" customWidth="1"/>
    <col min="15" max="15" width="7.6328125" customWidth="1"/>
    <col min="16" max="16" width="12.6328125" customWidth="1"/>
    <col min="17" max="17" width="7.6328125" customWidth="1"/>
    <col min="18" max="18" width="12.6328125" customWidth="1"/>
    <col min="19" max="19" width="7.6328125" customWidth="1"/>
    <col min="21" max="21" width="8.36328125" bestFit="1" customWidth="1"/>
    <col min="23" max="23" width="14" bestFit="1" customWidth="1"/>
    <col min="24" max="24" width="17" customWidth="1"/>
  </cols>
  <sheetData>
    <row r="1" spans="1:25" ht="18.75" customHeight="1">
      <c r="A1" s="33" t="s">
        <v>312</v>
      </c>
      <c r="B1" s="122"/>
    </row>
    <row r="2" spans="1:25" ht="16.5" customHeight="1">
      <c r="A2" s="123" t="s">
        <v>74</v>
      </c>
      <c r="I2" s="124"/>
      <c r="M2" s="124"/>
      <c r="R2" s="124" t="s">
        <v>6</v>
      </c>
    </row>
    <row r="3" spans="1:25" ht="18" customHeight="1">
      <c r="A3" s="385" t="s">
        <v>7</v>
      </c>
      <c r="B3" s="380" t="s">
        <v>75</v>
      </c>
      <c r="C3" s="125" t="s">
        <v>8</v>
      </c>
      <c r="D3" s="126"/>
      <c r="E3" s="126"/>
      <c r="F3" s="126"/>
      <c r="G3" s="126"/>
      <c r="H3" s="126"/>
      <c r="I3" s="126"/>
      <c r="J3" s="126"/>
      <c r="K3" s="126"/>
      <c r="L3" s="126"/>
      <c r="M3" s="126"/>
      <c r="N3" s="127"/>
      <c r="O3" s="127"/>
      <c r="P3" s="127"/>
      <c r="Q3" s="127"/>
      <c r="R3" s="127"/>
      <c r="S3" s="128"/>
    </row>
    <row r="4" spans="1:25" ht="18" customHeight="1">
      <c r="A4" s="386"/>
      <c r="B4" s="381"/>
      <c r="C4" s="124"/>
      <c r="D4" s="129" t="s">
        <v>9</v>
      </c>
      <c r="E4" s="130"/>
      <c r="F4" s="129" t="s">
        <v>10</v>
      </c>
      <c r="G4" s="130"/>
      <c r="H4" s="129" t="s">
        <v>11</v>
      </c>
      <c r="I4" s="131"/>
      <c r="J4" s="129" t="s">
        <v>12</v>
      </c>
      <c r="K4" s="130"/>
      <c r="L4" s="129" t="s">
        <v>13</v>
      </c>
      <c r="M4" s="131"/>
      <c r="N4" s="130" t="s">
        <v>15</v>
      </c>
      <c r="O4" s="133"/>
      <c r="P4" s="129" t="s">
        <v>16</v>
      </c>
      <c r="Q4" s="131"/>
      <c r="R4" s="129" t="s">
        <v>17</v>
      </c>
      <c r="S4" s="134"/>
    </row>
    <row r="5" spans="1:25" ht="18" customHeight="1">
      <c r="A5" s="387"/>
      <c r="B5" s="382"/>
      <c r="C5" s="135"/>
      <c r="D5" s="136"/>
      <c r="E5" s="137" t="s">
        <v>18</v>
      </c>
      <c r="F5" s="138"/>
      <c r="G5" s="139" t="s">
        <v>18</v>
      </c>
      <c r="H5" s="138"/>
      <c r="I5" s="140" t="s">
        <v>18</v>
      </c>
      <c r="J5" s="138"/>
      <c r="K5" s="139" t="s">
        <v>18</v>
      </c>
      <c r="L5" s="138"/>
      <c r="M5" s="140" t="s">
        <v>18</v>
      </c>
      <c r="N5" s="135"/>
      <c r="O5" s="139" t="s">
        <v>18</v>
      </c>
      <c r="P5" s="136"/>
      <c r="Q5" s="140" t="s">
        <v>18</v>
      </c>
      <c r="R5" s="138"/>
      <c r="S5" s="140" t="s">
        <v>18</v>
      </c>
    </row>
    <row r="6" spans="1:25" ht="18" customHeight="1">
      <c r="A6" s="383" t="s">
        <v>19</v>
      </c>
      <c r="B6" s="141" t="s">
        <v>300</v>
      </c>
      <c r="C6" s="194">
        <v>3136839</v>
      </c>
      <c r="D6" s="195">
        <v>688657</v>
      </c>
      <c r="E6" s="196">
        <v>22</v>
      </c>
      <c r="F6" s="195">
        <v>89136</v>
      </c>
      <c r="G6" s="197">
        <v>2.8</v>
      </c>
      <c r="H6" s="195">
        <v>615432</v>
      </c>
      <c r="I6" s="198">
        <v>19.600000000000001</v>
      </c>
      <c r="J6" s="195">
        <v>26760</v>
      </c>
      <c r="K6" s="197">
        <v>0.9</v>
      </c>
      <c r="L6" s="195">
        <v>664997</v>
      </c>
      <c r="M6" s="198">
        <v>21.2</v>
      </c>
      <c r="N6" s="194">
        <v>5976</v>
      </c>
      <c r="O6" s="197">
        <v>0.2</v>
      </c>
      <c r="P6" s="195">
        <v>393386</v>
      </c>
      <c r="Q6" s="198">
        <v>12.5</v>
      </c>
      <c r="R6" s="195">
        <v>652495</v>
      </c>
      <c r="S6" s="198">
        <v>20.8</v>
      </c>
      <c r="T6" s="148" t="str">
        <f>IF(D6+F6+H6+J6+L6+N6+P6+R6=C6,"〇","✖")</f>
        <v>〇</v>
      </c>
      <c r="U6" s="149">
        <f t="shared" ref="U6:U42" si="0">E6+G6+I6+K6+M6+O6+Q6+S6</f>
        <v>100</v>
      </c>
      <c r="W6" s="150"/>
      <c r="X6" s="151"/>
      <c r="Y6" s="151"/>
    </row>
    <row r="7" spans="1:25" ht="18" customHeight="1">
      <c r="A7" s="384"/>
      <c r="B7" s="141" t="s">
        <v>304</v>
      </c>
      <c r="C7" s="194">
        <v>3112931</v>
      </c>
      <c r="D7" s="195">
        <v>735324</v>
      </c>
      <c r="E7" s="198">
        <v>23.621596495392929</v>
      </c>
      <c r="F7" s="195">
        <v>97921</v>
      </c>
      <c r="G7" s="198">
        <v>3.1456206385557532</v>
      </c>
      <c r="H7" s="195">
        <v>684068</v>
      </c>
      <c r="I7" s="198">
        <v>21.975045383273834</v>
      </c>
      <c r="J7" s="195">
        <v>25887</v>
      </c>
      <c r="K7" s="197">
        <v>0.83159568907887771</v>
      </c>
      <c r="L7" s="195">
        <v>713088</v>
      </c>
      <c r="M7" s="198">
        <v>22.907285770227482</v>
      </c>
      <c r="N7" s="194">
        <v>7132</v>
      </c>
      <c r="O7" s="197">
        <v>0.22910883665587192</v>
      </c>
      <c r="P7" s="195">
        <v>349338</v>
      </c>
      <c r="Q7" s="198">
        <v>11.222156867595203</v>
      </c>
      <c r="R7" s="195">
        <v>500173</v>
      </c>
      <c r="S7" s="198">
        <v>16.067590319220056</v>
      </c>
      <c r="T7" s="148" t="str">
        <f t="shared" ref="T7:T85" si="1">IF(D7+F7+H7+J7+L7+N7+P7+R7=C7,"〇","✖")</f>
        <v>〇</v>
      </c>
      <c r="U7" s="149">
        <f t="shared" si="0"/>
        <v>100</v>
      </c>
      <c r="W7" s="150"/>
      <c r="X7" s="151"/>
      <c r="Y7" s="151"/>
    </row>
    <row r="8" spans="1:25" ht="18" customHeight="1">
      <c r="A8" s="384"/>
      <c r="B8" s="141" t="s">
        <v>305</v>
      </c>
      <c r="C8" s="194">
        <v>3094655</v>
      </c>
      <c r="D8" s="195">
        <v>757894</v>
      </c>
      <c r="E8" s="198">
        <v>24.490419772155541</v>
      </c>
      <c r="F8" s="195">
        <v>110792</v>
      </c>
      <c r="G8" s="198">
        <v>3.5801082834758642</v>
      </c>
      <c r="H8" s="195">
        <v>656172</v>
      </c>
      <c r="I8" s="198">
        <v>21.203397470800461</v>
      </c>
      <c r="J8" s="195">
        <v>25314</v>
      </c>
      <c r="K8" s="197">
        <v>0.81799102000061408</v>
      </c>
      <c r="L8" s="195">
        <v>755256</v>
      </c>
      <c r="M8" s="198">
        <v>24.405176021236617</v>
      </c>
      <c r="N8" s="194">
        <v>7411</v>
      </c>
      <c r="O8" s="197">
        <v>0.23947742155426047</v>
      </c>
      <c r="P8" s="195">
        <v>272984</v>
      </c>
      <c r="Q8" s="198">
        <v>8.8211448449019354</v>
      </c>
      <c r="R8" s="195">
        <v>508832</v>
      </c>
      <c r="S8" s="198">
        <v>16.542285165874709</v>
      </c>
      <c r="T8" s="148" t="str">
        <f t="shared" si="1"/>
        <v>〇</v>
      </c>
      <c r="U8" s="149">
        <f>E8+G8+I8+K8+M8+O8+Q8+S8</f>
        <v>100.1</v>
      </c>
      <c r="W8" s="150"/>
      <c r="X8" s="151"/>
      <c r="Y8" s="151"/>
    </row>
    <row r="9" spans="1:25" ht="18" customHeight="1">
      <c r="A9" s="384"/>
      <c r="B9" s="141" t="s">
        <v>308</v>
      </c>
      <c r="C9" s="194">
        <v>2856219</v>
      </c>
      <c r="D9" s="195">
        <v>752047</v>
      </c>
      <c r="E9" s="198">
        <v>26.330158856866369</v>
      </c>
      <c r="F9" s="195">
        <v>111260</v>
      </c>
      <c r="G9" s="198">
        <v>3.8953595645151862</v>
      </c>
      <c r="H9" s="195">
        <v>657027</v>
      </c>
      <c r="I9" s="198">
        <v>23.003383143939594</v>
      </c>
      <c r="J9" s="195">
        <v>24468</v>
      </c>
      <c r="K9" s="197">
        <v>0.85665700004096335</v>
      </c>
      <c r="L9" s="195">
        <v>496006</v>
      </c>
      <c r="M9" s="198">
        <v>17.365825239591221</v>
      </c>
      <c r="N9" s="194">
        <v>6424</v>
      </c>
      <c r="O9" s="197">
        <v>0.22491272552980007</v>
      </c>
      <c r="P9" s="195">
        <v>293819</v>
      </c>
      <c r="Q9" s="198">
        <v>10.286991298636414</v>
      </c>
      <c r="R9" s="195">
        <v>515168</v>
      </c>
      <c r="S9" s="198">
        <v>18.036712170880453</v>
      </c>
      <c r="T9" s="148" t="str">
        <f t="shared" si="1"/>
        <v>〇</v>
      </c>
      <c r="U9" s="149">
        <f t="shared" si="0"/>
        <v>100</v>
      </c>
      <c r="W9" s="150"/>
      <c r="X9" s="151"/>
      <c r="Y9" s="151"/>
    </row>
    <row r="10" spans="1:25" ht="18" customHeight="1">
      <c r="A10" s="377"/>
      <c r="B10" s="191" t="s">
        <v>319</v>
      </c>
      <c r="C10" s="306">
        <v>2825929</v>
      </c>
      <c r="D10" s="307">
        <v>780186</v>
      </c>
      <c r="E10" s="308">
        <v>27.6</v>
      </c>
      <c r="F10" s="307">
        <v>125240</v>
      </c>
      <c r="G10" s="308">
        <v>4.3999999999999995</v>
      </c>
      <c r="H10" s="307">
        <v>660375</v>
      </c>
      <c r="I10" s="308">
        <v>23.400000000000002</v>
      </c>
      <c r="J10" s="307">
        <v>24253</v>
      </c>
      <c r="K10" s="309">
        <v>0.89999999999999991</v>
      </c>
      <c r="L10" s="307">
        <v>396362</v>
      </c>
      <c r="M10" s="308">
        <v>14.000000000000002</v>
      </c>
      <c r="N10" s="306">
        <v>9854</v>
      </c>
      <c r="O10" s="309">
        <v>0.3</v>
      </c>
      <c r="P10" s="307">
        <v>300601</v>
      </c>
      <c r="Q10" s="308">
        <v>10.6</v>
      </c>
      <c r="R10" s="307">
        <v>529058</v>
      </c>
      <c r="S10" s="308">
        <v>18.8</v>
      </c>
      <c r="T10" s="148" t="str">
        <f t="shared" si="1"/>
        <v>〇</v>
      </c>
      <c r="U10" s="149">
        <f t="shared" si="0"/>
        <v>100</v>
      </c>
      <c r="V10" s="152"/>
      <c r="W10" s="150"/>
      <c r="X10" s="151"/>
      <c r="Y10" s="151"/>
    </row>
    <row r="11" spans="1:25" ht="18" customHeight="1">
      <c r="A11" s="388" t="s">
        <v>298</v>
      </c>
      <c r="B11" s="141" t="s">
        <v>300</v>
      </c>
      <c r="C11" s="194">
        <v>1098711</v>
      </c>
      <c r="D11" s="195">
        <v>160294</v>
      </c>
      <c r="E11" s="197">
        <v>14.589277799166478</v>
      </c>
      <c r="F11" s="195">
        <v>21727</v>
      </c>
      <c r="G11" s="197">
        <v>1.9774990875671583</v>
      </c>
      <c r="H11" s="195">
        <v>282983</v>
      </c>
      <c r="I11" s="198">
        <v>25.755908514613946</v>
      </c>
      <c r="J11" s="195">
        <v>7416</v>
      </c>
      <c r="K11" s="197">
        <v>0.67497276353836444</v>
      </c>
      <c r="L11" s="195">
        <v>217923</v>
      </c>
      <c r="M11" s="198">
        <v>19.834424157034924</v>
      </c>
      <c r="N11" s="194">
        <v>1520</v>
      </c>
      <c r="O11" s="197">
        <v>0.13834393211681689</v>
      </c>
      <c r="P11" s="195">
        <v>98607</v>
      </c>
      <c r="Q11" s="198">
        <v>8.9747895488440541</v>
      </c>
      <c r="R11" s="195">
        <v>308241</v>
      </c>
      <c r="S11" s="198">
        <v>28.054784197118259</v>
      </c>
      <c r="T11" s="148" t="str">
        <f>IF(D11+F11+H11+J11+L11+N11+P11+R11=C11,"〇","✖")</f>
        <v>〇</v>
      </c>
      <c r="U11" s="149">
        <f t="shared" ref="U11:U12" si="2">E11+G11+I11+K11+M11+O11+Q11+S11</f>
        <v>100</v>
      </c>
      <c r="V11" s="152"/>
      <c r="W11" s="150"/>
      <c r="X11" s="151"/>
      <c r="Y11" s="151"/>
    </row>
    <row r="12" spans="1:25" ht="18" customHeight="1">
      <c r="A12" s="384"/>
      <c r="B12" s="141" t="s">
        <v>304</v>
      </c>
      <c r="C12" s="194">
        <v>975881</v>
      </c>
      <c r="D12" s="195">
        <v>168550</v>
      </c>
      <c r="E12" s="197">
        <v>17.3</v>
      </c>
      <c r="F12" s="195">
        <v>23656</v>
      </c>
      <c r="G12" s="197">
        <v>2.4</v>
      </c>
      <c r="H12" s="195">
        <v>240823</v>
      </c>
      <c r="I12" s="198">
        <v>24.7</v>
      </c>
      <c r="J12" s="195">
        <v>7482</v>
      </c>
      <c r="K12" s="197">
        <v>0.8</v>
      </c>
      <c r="L12" s="195">
        <v>193866</v>
      </c>
      <c r="M12" s="198">
        <v>19.899999999999999</v>
      </c>
      <c r="N12" s="194">
        <v>1444</v>
      </c>
      <c r="O12" s="197">
        <v>0.1</v>
      </c>
      <c r="P12" s="195">
        <v>83221</v>
      </c>
      <c r="Q12" s="198">
        <v>8.5</v>
      </c>
      <c r="R12" s="195">
        <v>256839</v>
      </c>
      <c r="S12" s="198">
        <v>26.3</v>
      </c>
      <c r="T12" s="148" t="str">
        <f t="shared" ref="T12:T15" si="3">IF(D12+F12+H12+J12+L12+N12+P12+R12=C12,"〇","✖")</f>
        <v>〇</v>
      </c>
      <c r="U12" s="149">
        <f t="shared" si="2"/>
        <v>99.999999999999986</v>
      </c>
      <c r="V12" s="152"/>
      <c r="W12" s="150"/>
      <c r="X12" s="151"/>
      <c r="Y12" s="151"/>
    </row>
    <row r="13" spans="1:25" ht="18" customHeight="1">
      <c r="A13" s="384"/>
      <c r="B13" s="141" t="s">
        <v>305</v>
      </c>
      <c r="C13" s="194">
        <v>879040</v>
      </c>
      <c r="D13" s="195">
        <v>168826</v>
      </c>
      <c r="E13" s="197">
        <v>19.2</v>
      </c>
      <c r="F13" s="195">
        <v>26348</v>
      </c>
      <c r="G13" s="197">
        <v>3</v>
      </c>
      <c r="H13" s="195">
        <v>230301</v>
      </c>
      <c r="I13" s="198">
        <v>26.2</v>
      </c>
      <c r="J13" s="195">
        <v>7350</v>
      </c>
      <c r="K13" s="197">
        <v>0.8</v>
      </c>
      <c r="L13" s="195">
        <v>170001</v>
      </c>
      <c r="M13" s="198">
        <v>19.3</v>
      </c>
      <c r="N13" s="194">
        <v>1412</v>
      </c>
      <c r="O13" s="197">
        <v>0.2</v>
      </c>
      <c r="P13" s="195">
        <v>60984</v>
      </c>
      <c r="Q13" s="198">
        <v>6.9</v>
      </c>
      <c r="R13" s="195">
        <v>213818</v>
      </c>
      <c r="S13" s="198">
        <v>24.3</v>
      </c>
      <c r="T13" s="148" t="str">
        <f t="shared" si="3"/>
        <v>〇</v>
      </c>
      <c r="U13" s="149">
        <f>E13+G13+I13+K13+M13+O13+Q13+S13</f>
        <v>99.9</v>
      </c>
      <c r="V13" s="152"/>
      <c r="W13" s="150"/>
      <c r="X13" s="151"/>
      <c r="Y13" s="151"/>
    </row>
    <row r="14" spans="1:25" ht="18" customHeight="1">
      <c r="A14" s="384"/>
      <c r="B14" s="141" t="s">
        <v>308</v>
      </c>
      <c r="C14" s="194">
        <v>809516</v>
      </c>
      <c r="D14" s="195">
        <v>168354</v>
      </c>
      <c r="E14" s="197">
        <v>20.8</v>
      </c>
      <c r="F14" s="195">
        <v>26500</v>
      </c>
      <c r="G14" s="197">
        <v>3.3</v>
      </c>
      <c r="H14" s="195">
        <v>232717</v>
      </c>
      <c r="I14" s="198">
        <v>28.7</v>
      </c>
      <c r="J14" s="195">
        <v>6991</v>
      </c>
      <c r="K14" s="197">
        <v>0.9</v>
      </c>
      <c r="L14" s="195">
        <v>125797</v>
      </c>
      <c r="M14" s="198">
        <v>15.5</v>
      </c>
      <c r="N14" s="194">
        <v>1569</v>
      </c>
      <c r="O14" s="197">
        <v>0.2</v>
      </c>
      <c r="P14" s="195">
        <v>50534</v>
      </c>
      <c r="Q14" s="198">
        <v>6.2</v>
      </c>
      <c r="R14" s="195">
        <v>197054</v>
      </c>
      <c r="S14" s="198">
        <v>24.3</v>
      </c>
      <c r="T14" s="148" t="str">
        <f t="shared" si="3"/>
        <v>〇</v>
      </c>
      <c r="U14" s="149">
        <f t="shared" ref="U14:U15" si="4">E14+G14+I14+K14+M14+O14+Q14+S14</f>
        <v>99.899999999999991</v>
      </c>
      <c r="V14" s="152"/>
      <c r="W14" s="150"/>
      <c r="X14" s="151"/>
      <c r="Y14" s="151"/>
    </row>
    <row r="15" spans="1:25" ht="18" customHeight="1">
      <c r="A15" s="377"/>
      <c r="B15" s="191" t="s">
        <v>319</v>
      </c>
      <c r="C15" s="306">
        <v>804927</v>
      </c>
      <c r="D15" s="307">
        <v>171488</v>
      </c>
      <c r="E15" s="309">
        <v>21.3</v>
      </c>
      <c r="F15" s="307">
        <v>29729</v>
      </c>
      <c r="G15" s="309">
        <v>3.7</v>
      </c>
      <c r="H15" s="307">
        <v>236778</v>
      </c>
      <c r="I15" s="308">
        <v>29.4</v>
      </c>
      <c r="J15" s="307">
        <v>6926</v>
      </c>
      <c r="K15" s="309">
        <v>0.9</v>
      </c>
      <c r="L15" s="307">
        <v>114508</v>
      </c>
      <c r="M15" s="308">
        <v>14.2</v>
      </c>
      <c r="N15" s="306">
        <v>1210</v>
      </c>
      <c r="O15" s="309">
        <v>0.2</v>
      </c>
      <c r="P15" s="307">
        <v>53361</v>
      </c>
      <c r="Q15" s="308">
        <v>6.6</v>
      </c>
      <c r="R15" s="307">
        <v>190927</v>
      </c>
      <c r="S15" s="308">
        <v>23.7</v>
      </c>
      <c r="T15" s="148" t="str">
        <f t="shared" si="3"/>
        <v>〇</v>
      </c>
      <c r="U15" s="149">
        <f t="shared" si="4"/>
        <v>100</v>
      </c>
      <c r="V15" s="152"/>
      <c r="W15" s="150"/>
      <c r="X15" s="151"/>
      <c r="Y15" s="151"/>
    </row>
    <row r="16" spans="1:25" ht="18" customHeight="1">
      <c r="A16" s="378" t="s">
        <v>20</v>
      </c>
      <c r="B16" s="141" t="s">
        <v>300</v>
      </c>
      <c r="C16" s="195">
        <v>1247672</v>
      </c>
      <c r="D16" s="195">
        <v>320244</v>
      </c>
      <c r="E16" s="196">
        <v>25.7</v>
      </c>
      <c r="F16" s="195">
        <v>35669</v>
      </c>
      <c r="G16" s="197">
        <v>2.9</v>
      </c>
      <c r="H16" s="195">
        <v>196550</v>
      </c>
      <c r="I16" s="198">
        <v>15.8</v>
      </c>
      <c r="J16" s="195">
        <v>13269</v>
      </c>
      <c r="K16" s="197">
        <v>1.1000000000000001</v>
      </c>
      <c r="L16" s="195">
        <v>266382</v>
      </c>
      <c r="M16" s="198">
        <v>21.4</v>
      </c>
      <c r="N16" s="194">
        <v>1721</v>
      </c>
      <c r="O16" s="198">
        <v>0.1</v>
      </c>
      <c r="P16" s="195">
        <v>110692</v>
      </c>
      <c r="Q16" s="198">
        <v>8.9</v>
      </c>
      <c r="R16" s="195">
        <v>303145</v>
      </c>
      <c r="S16" s="198">
        <v>24.3</v>
      </c>
      <c r="T16" s="148" t="str">
        <f t="shared" si="1"/>
        <v>〇</v>
      </c>
      <c r="U16" s="149">
        <f t="shared" si="0"/>
        <v>100.2</v>
      </c>
      <c r="W16" s="150"/>
      <c r="X16" s="151"/>
      <c r="Y16" s="151"/>
    </row>
    <row r="17" spans="1:25" ht="18" customHeight="1">
      <c r="A17" s="376"/>
      <c r="B17" s="141" t="s">
        <v>304</v>
      </c>
      <c r="C17" s="195">
        <v>1256617</v>
      </c>
      <c r="D17" s="195">
        <v>340190</v>
      </c>
      <c r="E17" s="198">
        <v>27.071892231284473</v>
      </c>
      <c r="F17" s="195">
        <v>39590</v>
      </c>
      <c r="G17" s="198">
        <v>3.1505223946516718</v>
      </c>
      <c r="H17" s="195">
        <v>174005</v>
      </c>
      <c r="I17" s="198">
        <v>13.8470989967508</v>
      </c>
      <c r="J17" s="195">
        <v>13201</v>
      </c>
      <c r="K17" s="197">
        <v>1.0505189727657671</v>
      </c>
      <c r="L17" s="195">
        <v>286595</v>
      </c>
      <c r="M17" s="198">
        <v>22.806869555321949</v>
      </c>
      <c r="N17" s="194">
        <v>2253</v>
      </c>
      <c r="O17" s="198">
        <v>0.17929090566178876</v>
      </c>
      <c r="P17" s="195">
        <v>109401</v>
      </c>
      <c r="Q17" s="198">
        <v>8.705993950424034</v>
      </c>
      <c r="R17" s="195">
        <v>291382</v>
      </c>
      <c r="S17" s="198">
        <v>23.187812993139516</v>
      </c>
      <c r="T17" s="148" t="str">
        <f t="shared" si="1"/>
        <v>〇</v>
      </c>
      <c r="U17" s="149">
        <f t="shared" si="0"/>
        <v>100</v>
      </c>
      <c r="W17" s="150"/>
      <c r="X17" s="151"/>
      <c r="Y17" s="151"/>
    </row>
    <row r="18" spans="1:25" ht="18" customHeight="1">
      <c r="A18" s="376"/>
      <c r="B18" s="141" t="s">
        <v>305</v>
      </c>
      <c r="C18" s="195">
        <v>1134876</v>
      </c>
      <c r="D18" s="195">
        <v>351328</v>
      </c>
      <c r="E18" s="198">
        <v>31</v>
      </c>
      <c r="F18" s="195">
        <v>45812</v>
      </c>
      <c r="G18" s="198">
        <v>4</v>
      </c>
      <c r="H18" s="195">
        <v>157623</v>
      </c>
      <c r="I18" s="198">
        <v>13.9</v>
      </c>
      <c r="J18" s="195">
        <v>12989</v>
      </c>
      <c r="K18" s="197">
        <v>1.1000000000000001</v>
      </c>
      <c r="L18" s="195">
        <v>240797</v>
      </c>
      <c r="M18" s="198">
        <v>21.2</v>
      </c>
      <c r="N18" s="194">
        <v>1795</v>
      </c>
      <c r="O18" s="198">
        <v>0.2</v>
      </c>
      <c r="P18" s="195">
        <v>79034</v>
      </c>
      <c r="Q18" s="198">
        <v>7</v>
      </c>
      <c r="R18" s="195">
        <v>245498</v>
      </c>
      <c r="S18" s="198">
        <v>21.6</v>
      </c>
      <c r="T18" s="148" t="str">
        <f t="shared" si="1"/>
        <v>〇</v>
      </c>
      <c r="U18" s="149">
        <f t="shared" si="0"/>
        <v>100</v>
      </c>
      <c r="W18" s="150"/>
      <c r="X18" s="92"/>
      <c r="Y18" s="151"/>
    </row>
    <row r="19" spans="1:25" ht="18" customHeight="1">
      <c r="A19" s="376"/>
      <c r="B19" s="141" t="s">
        <v>308</v>
      </c>
      <c r="C19" s="195">
        <v>1024724</v>
      </c>
      <c r="D19" s="195">
        <v>348373</v>
      </c>
      <c r="E19" s="198">
        <v>34</v>
      </c>
      <c r="F19" s="195">
        <v>46004</v>
      </c>
      <c r="G19" s="198">
        <v>4.5</v>
      </c>
      <c r="H19" s="195">
        <v>164100</v>
      </c>
      <c r="I19" s="198">
        <v>16</v>
      </c>
      <c r="J19" s="195">
        <v>12125</v>
      </c>
      <c r="K19" s="197">
        <v>1.2</v>
      </c>
      <c r="L19" s="195">
        <v>144757</v>
      </c>
      <c r="M19" s="198">
        <v>14.1</v>
      </c>
      <c r="N19" s="194">
        <v>2427</v>
      </c>
      <c r="O19" s="198">
        <v>0.2</v>
      </c>
      <c r="P19" s="195">
        <v>77740</v>
      </c>
      <c r="Q19" s="198">
        <v>7.6</v>
      </c>
      <c r="R19" s="195">
        <v>229198</v>
      </c>
      <c r="S19" s="198">
        <v>22.4</v>
      </c>
      <c r="T19" s="148" t="str">
        <f t="shared" si="1"/>
        <v>〇</v>
      </c>
      <c r="U19" s="149">
        <f t="shared" si="0"/>
        <v>100</v>
      </c>
      <c r="W19" s="150"/>
      <c r="X19" s="151"/>
      <c r="Y19" s="151"/>
    </row>
    <row r="20" spans="1:25" ht="18" customHeight="1">
      <c r="A20" s="377"/>
      <c r="B20" s="191" t="s">
        <v>319</v>
      </c>
      <c r="C20" s="307">
        <v>1019173</v>
      </c>
      <c r="D20" s="307">
        <v>367135</v>
      </c>
      <c r="E20" s="308">
        <v>36</v>
      </c>
      <c r="F20" s="307">
        <v>52207</v>
      </c>
      <c r="G20" s="308">
        <v>5.0999999999999996</v>
      </c>
      <c r="H20" s="307">
        <v>171904</v>
      </c>
      <c r="I20" s="308">
        <v>16.899999999999999</v>
      </c>
      <c r="J20" s="307">
        <v>12225</v>
      </c>
      <c r="K20" s="309">
        <v>1.2</v>
      </c>
      <c r="L20" s="307">
        <v>117427</v>
      </c>
      <c r="M20" s="308">
        <v>11.5</v>
      </c>
      <c r="N20" s="306">
        <v>6433</v>
      </c>
      <c r="O20" s="308">
        <v>0.6</v>
      </c>
      <c r="P20" s="307">
        <v>66768</v>
      </c>
      <c r="Q20" s="308">
        <v>6.6</v>
      </c>
      <c r="R20" s="307">
        <v>225074</v>
      </c>
      <c r="S20" s="308">
        <v>22.1</v>
      </c>
      <c r="T20" s="148" t="str">
        <f t="shared" si="1"/>
        <v>〇</v>
      </c>
      <c r="U20" s="149">
        <f t="shared" si="0"/>
        <v>100</v>
      </c>
      <c r="V20" s="152"/>
      <c r="W20" s="150"/>
      <c r="X20" s="151"/>
      <c r="Y20" s="151"/>
    </row>
    <row r="21" spans="1:25" ht="18" customHeight="1">
      <c r="A21" s="375" t="s">
        <v>148</v>
      </c>
      <c r="B21" s="141" t="s">
        <v>300</v>
      </c>
      <c r="C21" s="195">
        <v>686216</v>
      </c>
      <c r="D21" s="195">
        <v>119240</v>
      </c>
      <c r="E21" s="196">
        <v>17.399999999999999</v>
      </c>
      <c r="F21" s="195">
        <v>17289</v>
      </c>
      <c r="G21" s="197">
        <v>2.5</v>
      </c>
      <c r="H21" s="195">
        <v>196982</v>
      </c>
      <c r="I21" s="198">
        <v>28.7</v>
      </c>
      <c r="J21" s="195">
        <v>6609</v>
      </c>
      <c r="K21" s="197">
        <v>1</v>
      </c>
      <c r="L21" s="195">
        <v>131946</v>
      </c>
      <c r="M21" s="198">
        <v>19.2</v>
      </c>
      <c r="N21" s="194">
        <v>932</v>
      </c>
      <c r="O21" s="198">
        <v>0.1</v>
      </c>
      <c r="P21" s="195">
        <v>92564</v>
      </c>
      <c r="Q21" s="198">
        <v>13.5</v>
      </c>
      <c r="R21" s="195">
        <v>120654</v>
      </c>
      <c r="S21" s="198">
        <v>17.600000000000001</v>
      </c>
      <c r="T21" s="148" t="str">
        <f t="shared" si="1"/>
        <v>〇</v>
      </c>
      <c r="U21" s="149">
        <f t="shared" si="0"/>
        <v>100</v>
      </c>
      <c r="W21" s="150"/>
      <c r="X21" s="92"/>
      <c r="Y21" s="151"/>
    </row>
    <row r="22" spans="1:25" ht="18" customHeight="1">
      <c r="A22" s="376"/>
      <c r="B22" s="141" t="s">
        <v>304</v>
      </c>
      <c r="C22" s="195">
        <v>681772</v>
      </c>
      <c r="D22" s="195">
        <v>127569</v>
      </c>
      <c r="E22" s="198">
        <v>18.7</v>
      </c>
      <c r="F22" s="195">
        <v>18781</v>
      </c>
      <c r="G22" s="198">
        <v>2.8</v>
      </c>
      <c r="H22" s="195">
        <v>215297</v>
      </c>
      <c r="I22" s="198">
        <v>31.6</v>
      </c>
      <c r="J22" s="195">
        <v>6831</v>
      </c>
      <c r="K22" s="197">
        <v>1</v>
      </c>
      <c r="L22" s="195">
        <v>126447</v>
      </c>
      <c r="M22" s="198">
        <v>18.5</v>
      </c>
      <c r="N22" s="194">
        <v>1091</v>
      </c>
      <c r="O22" s="198">
        <v>0.2</v>
      </c>
      <c r="P22" s="195">
        <v>96381</v>
      </c>
      <c r="Q22" s="198">
        <v>14.1</v>
      </c>
      <c r="R22" s="195">
        <v>89375</v>
      </c>
      <c r="S22" s="198">
        <v>13.1</v>
      </c>
      <c r="T22" s="148" t="str">
        <f t="shared" si="1"/>
        <v>〇</v>
      </c>
      <c r="U22" s="149">
        <f t="shared" si="0"/>
        <v>99.999999999999986</v>
      </c>
      <c r="W22" s="150"/>
      <c r="X22" s="151"/>
      <c r="Y22" s="151"/>
    </row>
    <row r="23" spans="1:25" ht="18" customHeight="1">
      <c r="A23" s="376"/>
      <c r="B23" s="141" t="s">
        <v>305</v>
      </c>
      <c r="C23" s="195">
        <v>658765</v>
      </c>
      <c r="D23" s="195">
        <v>128793</v>
      </c>
      <c r="E23" s="198">
        <v>19.600000000000001</v>
      </c>
      <c r="F23" s="195">
        <v>20799</v>
      </c>
      <c r="G23" s="198">
        <v>3.2</v>
      </c>
      <c r="H23" s="195">
        <v>206624</v>
      </c>
      <c r="I23" s="198">
        <v>31.4</v>
      </c>
      <c r="J23" s="195">
        <v>6885</v>
      </c>
      <c r="K23" s="197">
        <v>1</v>
      </c>
      <c r="L23" s="195">
        <v>129071</v>
      </c>
      <c r="M23" s="198">
        <v>19.600000000000001</v>
      </c>
      <c r="N23" s="194">
        <v>1050</v>
      </c>
      <c r="O23" s="198">
        <v>0.2</v>
      </c>
      <c r="P23" s="195">
        <v>72960</v>
      </c>
      <c r="Q23" s="198">
        <v>11.1</v>
      </c>
      <c r="R23" s="195">
        <v>92583</v>
      </c>
      <c r="S23" s="198">
        <v>14.1</v>
      </c>
      <c r="T23" s="148" t="str">
        <f t="shared" si="1"/>
        <v>〇</v>
      </c>
      <c r="U23" s="149">
        <f t="shared" si="0"/>
        <v>100.2</v>
      </c>
      <c r="W23" s="150"/>
      <c r="X23" s="151"/>
      <c r="Y23" s="151"/>
    </row>
    <row r="24" spans="1:25" ht="18" customHeight="1">
      <c r="A24" s="376"/>
      <c r="B24" s="141" t="s">
        <v>308</v>
      </c>
      <c r="C24" s="195">
        <v>617449</v>
      </c>
      <c r="D24" s="195">
        <v>128521</v>
      </c>
      <c r="E24" s="198">
        <v>20.8</v>
      </c>
      <c r="F24" s="195">
        <v>20894</v>
      </c>
      <c r="G24" s="198">
        <v>3.4</v>
      </c>
      <c r="H24" s="195">
        <v>207016</v>
      </c>
      <c r="I24" s="198">
        <v>33.5</v>
      </c>
      <c r="J24" s="195">
        <v>6601</v>
      </c>
      <c r="K24" s="197">
        <v>1.1000000000000001</v>
      </c>
      <c r="L24" s="195">
        <v>107264</v>
      </c>
      <c r="M24" s="198">
        <v>17.399999999999999</v>
      </c>
      <c r="N24" s="194">
        <v>876</v>
      </c>
      <c r="O24" s="198">
        <v>0.1</v>
      </c>
      <c r="P24" s="195">
        <v>71483</v>
      </c>
      <c r="Q24" s="198">
        <v>11.6</v>
      </c>
      <c r="R24" s="195">
        <v>74794</v>
      </c>
      <c r="S24" s="198">
        <v>12.1</v>
      </c>
      <c r="T24" s="148" t="str">
        <f t="shared" si="1"/>
        <v>〇</v>
      </c>
      <c r="U24" s="149">
        <f t="shared" si="0"/>
        <v>99.999999999999986</v>
      </c>
      <c r="W24" s="150"/>
      <c r="X24" s="151"/>
      <c r="Y24" s="151"/>
    </row>
    <row r="25" spans="1:25" ht="18" customHeight="1">
      <c r="A25" s="377"/>
      <c r="B25" s="191" t="s">
        <v>319</v>
      </c>
      <c r="C25" s="307">
        <v>633863</v>
      </c>
      <c r="D25" s="307">
        <v>130438</v>
      </c>
      <c r="E25" s="308">
        <v>20.6</v>
      </c>
      <c r="F25" s="307">
        <v>23467</v>
      </c>
      <c r="G25" s="308">
        <v>3.7</v>
      </c>
      <c r="H25" s="307">
        <v>208272</v>
      </c>
      <c r="I25" s="308">
        <v>33</v>
      </c>
      <c r="J25" s="307">
        <v>5294</v>
      </c>
      <c r="K25" s="309">
        <v>0.8</v>
      </c>
      <c r="L25" s="307">
        <v>105072</v>
      </c>
      <c r="M25" s="308">
        <v>16.600000000000001</v>
      </c>
      <c r="N25" s="306">
        <v>1295</v>
      </c>
      <c r="O25" s="308">
        <v>0.2</v>
      </c>
      <c r="P25" s="307">
        <v>68852</v>
      </c>
      <c r="Q25" s="308">
        <v>10.9</v>
      </c>
      <c r="R25" s="307">
        <v>91173</v>
      </c>
      <c r="S25" s="308">
        <v>14.3</v>
      </c>
      <c r="T25" s="148" t="str">
        <f t="shared" si="1"/>
        <v>〇</v>
      </c>
      <c r="U25" s="149">
        <f t="shared" si="0"/>
        <v>100.1</v>
      </c>
      <c r="V25" s="152"/>
      <c r="W25" s="150"/>
      <c r="X25" s="151"/>
      <c r="Y25" s="151"/>
    </row>
    <row r="26" spans="1:25" ht="18" customHeight="1">
      <c r="A26" s="375" t="s">
        <v>22</v>
      </c>
      <c r="B26" s="141" t="s">
        <v>300</v>
      </c>
      <c r="C26" s="194">
        <v>1509038</v>
      </c>
      <c r="D26" s="195">
        <v>284433</v>
      </c>
      <c r="E26" s="196">
        <v>18.8</v>
      </c>
      <c r="F26" s="195">
        <v>31514</v>
      </c>
      <c r="G26" s="197">
        <v>2.1</v>
      </c>
      <c r="H26" s="195">
        <v>290860</v>
      </c>
      <c r="I26" s="198">
        <v>19.3</v>
      </c>
      <c r="J26" s="195">
        <v>14812</v>
      </c>
      <c r="K26" s="197">
        <v>1</v>
      </c>
      <c r="L26" s="195">
        <v>354552</v>
      </c>
      <c r="M26" s="198">
        <v>23.5</v>
      </c>
      <c r="N26" s="194">
        <v>2152</v>
      </c>
      <c r="O26" s="198">
        <v>0.1</v>
      </c>
      <c r="P26" s="195">
        <v>128863</v>
      </c>
      <c r="Q26" s="198">
        <v>8.5</v>
      </c>
      <c r="R26" s="195">
        <v>401852</v>
      </c>
      <c r="S26" s="198">
        <v>26.6</v>
      </c>
      <c r="T26" s="148" t="str">
        <f t="shared" si="1"/>
        <v>〇</v>
      </c>
      <c r="U26" s="149">
        <f t="shared" si="0"/>
        <v>99.9</v>
      </c>
      <c r="W26" s="150"/>
      <c r="X26" s="151"/>
      <c r="Y26" s="151"/>
    </row>
    <row r="27" spans="1:25" ht="18" customHeight="1">
      <c r="A27" s="376"/>
      <c r="B27" s="141" t="s">
        <v>304</v>
      </c>
      <c r="C27" s="194">
        <v>1458027</v>
      </c>
      <c r="D27" s="195">
        <v>297955</v>
      </c>
      <c r="E27" s="198">
        <v>20.435492621192886</v>
      </c>
      <c r="F27" s="195">
        <v>34457</v>
      </c>
      <c r="G27" s="198">
        <v>2.363262134377484</v>
      </c>
      <c r="H27" s="195">
        <v>237603</v>
      </c>
      <c r="I27" s="198">
        <v>16.296200276126573</v>
      </c>
      <c r="J27" s="195">
        <v>14739</v>
      </c>
      <c r="K27" s="197">
        <v>1.0108866296714669</v>
      </c>
      <c r="L27" s="195">
        <v>373471</v>
      </c>
      <c r="M27" s="198">
        <v>25.614820576025</v>
      </c>
      <c r="N27" s="194">
        <v>2154</v>
      </c>
      <c r="O27" s="198">
        <v>0.14773388970163104</v>
      </c>
      <c r="P27" s="195">
        <v>144251</v>
      </c>
      <c r="Q27" s="198">
        <v>9.8935753590297022</v>
      </c>
      <c r="R27" s="195">
        <v>353397</v>
      </c>
      <c r="S27" s="198">
        <v>24.238028513875257</v>
      </c>
      <c r="T27" s="148" t="str">
        <f t="shared" si="1"/>
        <v>〇</v>
      </c>
      <c r="U27" s="149">
        <f t="shared" si="0"/>
        <v>100</v>
      </c>
      <c r="W27" s="150"/>
      <c r="X27" s="151"/>
      <c r="Y27" s="151"/>
    </row>
    <row r="28" spans="1:25" ht="18" customHeight="1">
      <c r="A28" s="376"/>
      <c r="B28" s="141" t="s">
        <v>305</v>
      </c>
      <c r="C28" s="194">
        <v>1344288</v>
      </c>
      <c r="D28" s="195">
        <v>298172</v>
      </c>
      <c r="E28" s="198">
        <v>22.2</v>
      </c>
      <c r="F28" s="195">
        <v>38754</v>
      </c>
      <c r="G28" s="198">
        <v>2.9</v>
      </c>
      <c r="H28" s="195">
        <v>243719</v>
      </c>
      <c r="I28" s="198">
        <v>18.100000000000001</v>
      </c>
      <c r="J28" s="195">
        <v>14540</v>
      </c>
      <c r="K28" s="197">
        <v>1.1000000000000001</v>
      </c>
      <c r="L28" s="195">
        <v>324675</v>
      </c>
      <c r="M28" s="198">
        <v>24.2</v>
      </c>
      <c r="N28" s="194">
        <v>9331</v>
      </c>
      <c r="O28" s="198">
        <v>0.7</v>
      </c>
      <c r="P28" s="195">
        <v>139039</v>
      </c>
      <c r="Q28" s="198">
        <v>10.3</v>
      </c>
      <c r="R28" s="195">
        <v>276058</v>
      </c>
      <c r="S28" s="198">
        <v>20.5</v>
      </c>
      <c r="T28" s="148" t="str">
        <f t="shared" si="1"/>
        <v>〇</v>
      </c>
      <c r="U28" s="149">
        <f t="shared" si="0"/>
        <v>100</v>
      </c>
      <c r="W28" s="150"/>
      <c r="X28" s="151"/>
      <c r="Y28" s="151"/>
    </row>
    <row r="29" spans="1:25" ht="18" customHeight="1">
      <c r="A29" s="376"/>
      <c r="B29" s="141" t="s">
        <v>308</v>
      </c>
      <c r="C29" s="194">
        <v>1257263</v>
      </c>
      <c r="D29" s="195">
        <v>301968</v>
      </c>
      <c r="E29" s="198">
        <v>24</v>
      </c>
      <c r="F29" s="195">
        <v>38918</v>
      </c>
      <c r="G29" s="198">
        <v>3.1</v>
      </c>
      <c r="H29" s="195">
        <v>242560</v>
      </c>
      <c r="I29" s="198">
        <v>19.3</v>
      </c>
      <c r="J29" s="195">
        <v>14225</v>
      </c>
      <c r="K29" s="197">
        <v>1.1000000000000001</v>
      </c>
      <c r="L29" s="195">
        <v>249755</v>
      </c>
      <c r="M29" s="198">
        <v>19.899999999999999</v>
      </c>
      <c r="N29" s="194">
        <v>3695</v>
      </c>
      <c r="O29" s="198">
        <v>0.3</v>
      </c>
      <c r="P29" s="195">
        <v>114053</v>
      </c>
      <c r="Q29" s="198">
        <v>9.1</v>
      </c>
      <c r="R29" s="195">
        <v>292089</v>
      </c>
      <c r="S29" s="198">
        <v>23.2</v>
      </c>
      <c r="T29" s="148" t="str">
        <f t="shared" si="1"/>
        <v>〇</v>
      </c>
      <c r="U29" s="149">
        <f t="shared" si="0"/>
        <v>100</v>
      </c>
      <c r="W29" s="150"/>
      <c r="X29" s="151"/>
      <c r="Y29" s="151"/>
    </row>
    <row r="30" spans="1:25" ht="18" customHeight="1">
      <c r="A30" s="377"/>
      <c r="B30" s="191" t="s">
        <v>319</v>
      </c>
      <c r="C30" s="306">
        <v>1191873</v>
      </c>
      <c r="D30" s="307">
        <v>301357</v>
      </c>
      <c r="E30" s="308">
        <v>25.3</v>
      </c>
      <c r="F30" s="307">
        <v>43829</v>
      </c>
      <c r="G30" s="308">
        <v>3.7</v>
      </c>
      <c r="H30" s="307">
        <v>252658</v>
      </c>
      <c r="I30" s="308">
        <v>21.2</v>
      </c>
      <c r="J30" s="307">
        <v>14140</v>
      </c>
      <c r="K30" s="309">
        <v>1.2</v>
      </c>
      <c r="L30" s="307">
        <v>205167</v>
      </c>
      <c r="M30" s="308">
        <v>17.2</v>
      </c>
      <c r="N30" s="306">
        <v>3074</v>
      </c>
      <c r="O30" s="308">
        <v>0.2</v>
      </c>
      <c r="P30" s="307">
        <v>102008</v>
      </c>
      <c r="Q30" s="308">
        <v>8.6</v>
      </c>
      <c r="R30" s="307">
        <v>269640</v>
      </c>
      <c r="S30" s="308">
        <v>22.6</v>
      </c>
      <c r="T30" s="148" t="str">
        <f t="shared" si="1"/>
        <v>〇</v>
      </c>
      <c r="U30" s="149">
        <f t="shared" si="0"/>
        <v>100</v>
      </c>
      <c r="V30" s="152"/>
      <c r="W30" s="150"/>
      <c r="X30" s="151"/>
      <c r="Y30" s="151"/>
    </row>
    <row r="31" spans="1:25" ht="18" customHeight="1">
      <c r="A31" s="375" t="s">
        <v>23</v>
      </c>
      <c r="B31" s="141" t="s">
        <v>300</v>
      </c>
      <c r="C31" s="194">
        <v>1344916</v>
      </c>
      <c r="D31" s="195">
        <v>429513</v>
      </c>
      <c r="E31" s="196">
        <v>31.9</v>
      </c>
      <c r="F31" s="195">
        <v>45429</v>
      </c>
      <c r="G31" s="197">
        <v>3.4</v>
      </c>
      <c r="H31" s="195">
        <v>190961</v>
      </c>
      <c r="I31" s="198">
        <v>14.2</v>
      </c>
      <c r="J31" s="195">
        <v>17241</v>
      </c>
      <c r="K31" s="197">
        <v>1.3</v>
      </c>
      <c r="L31" s="195">
        <v>276998</v>
      </c>
      <c r="M31" s="198">
        <v>20.6</v>
      </c>
      <c r="N31" s="194">
        <v>1151</v>
      </c>
      <c r="O31" s="198">
        <v>0.1</v>
      </c>
      <c r="P31" s="195">
        <v>149889</v>
      </c>
      <c r="Q31" s="198">
        <v>11.1</v>
      </c>
      <c r="R31" s="195">
        <v>233734</v>
      </c>
      <c r="S31" s="198">
        <v>17.399999999999999</v>
      </c>
      <c r="T31" s="148" t="str">
        <f t="shared" si="1"/>
        <v>〇</v>
      </c>
      <c r="U31" s="149">
        <f t="shared" si="0"/>
        <v>100</v>
      </c>
      <c r="W31" s="150"/>
      <c r="X31" s="151"/>
      <c r="Y31" s="151"/>
    </row>
    <row r="32" spans="1:25" ht="18" customHeight="1">
      <c r="A32" s="376"/>
      <c r="B32" s="141" t="s">
        <v>304</v>
      </c>
      <c r="C32" s="199">
        <v>1385173</v>
      </c>
      <c r="D32" s="195">
        <v>451938</v>
      </c>
      <c r="E32" s="198">
        <v>32.6</v>
      </c>
      <c r="F32" s="195">
        <v>50284</v>
      </c>
      <c r="G32" s="198">
        <v>3.6</v>
      </c>
      <c r="H32" s="195">
        <v>218744</v>
      </c>
      <c r="I32" s="198">
        <v>15.8</v>
      </c>
      <c r="J32" s="195">
        <v>16810</v>
      </c>
      <c r="K32" s="197">
        <v>1.2</v>
      </c>
      <c r="L32" s="195">
        <v>297180</v>
      </c>
      <c r="M32" s="198">
        <v>21.5</v>
      </c>
      <c r="N32" s="194">
        <v>1190</v>
      </c>
      <c r="O32" s="198">
        <v>0.1</v>
      </c>
      <c r="P32" s="195">
        <v>152244</v>
      </c>
      <c r="Q32" s="198">
        <v>11</v>
      </c>
      <c r="R32" s="195">
        <v>196783</v>
      </c>
      <c r="S32" s="198">
        <v>14.2</v>
      </c>
      <c r="T32" s="148" t="str">
        <f t="shared" si="1"/>
        <v>〇</v>
      </c>
      <c r="U32" s="149">
        <f t="shared" si="0"/>
        <v>100</v>
      </c>
      <c r="W32" s="150"/>
      <c r="X32" s="151"/>
      <c r="Y32" s="151"/>
    </row>
    <row r="33" spans="1:25" ht="18" customHeight="1">
      <c r="A33" s="376"/>
      <c r="B33" s="141" t="s">
        <v>305</v>
      </c>
      <c r="C33" s="199">
        <v>1340774</v>
      </c>
      <c r="D33" s="195">
        <v>475095</v>
      </c>
      <c r="E33" s="198">
        <v>35.4</v>
      </c>
      <c r="F33" s="195">
        <v>57904</v>
      </c>
      <c r="G33" s="198">
        <v>4.3</v>
      </c>
      <c r="H33" s="195">
        <v>205077</v>
      </c>
      <c r="I33" s="198">
        <v>15.3</v>
      </c>
      <c r="J33" s="195">
        <v>16098</v>
      </c>
      <c r="K33" s="197">
        <v>1.2</v>
      </c>
      <c r="L33" s="195">
        <v>271939</v>
      </c>
      <c r="M33" s="198">
        <v>20.3</v>
      </c>
      <c r="N33" s="194">
        <v>2681</v>
      </c>
      <c r="O33" s="198">
        <v>0.2</v>
      </c>
      <c r="P33" s="195">
        <v>116504</v>
      </c>
      <c r="Q33" s="198">
        <v>8.6999999999999993</v>
      </c>
      <c r="R33" s="195">
        <v>195476</v>
      </c>
      <c r="S33" s="198">
        <v>14.6</v>
      </c>
      <c r="T33" s="148" t="str">
        <f t="shared" si="1"/>
        <v>〇</v>
      </c>
      <c r="U33" s="149">
        <f t="shared" si="0"/>
        <v>100</v>
      </c>
      <c r="W33" s="150"/>
      <c r="X33" s="151"/>
      <c r="Y33" s="151"/>
    </row>
    <row r="34" spans="1:25" ht="18" customHeight="1">
      <c r="A34" s="376"/>
      <c r="B34" s="141" t="s">
        <v>308</v>
      </c>
      <c r="C34" s="199">
        <v>1259006</v>
      </c>
      <c r="D34" s="195">
        <v>480320</v>
      </c>
      <c r="E34" s="198">
        <v>38.200000000000003</v>
      </c>
      <c r="F34" s="195">
        <v>58088</v>
      </c>
      <c r="G34" s="198">
        <v>4.5999999999999996</v>
      </c>
      <c r="H34" s="195">
        <v>209550</v>
      </c>
      <c r="I34" s="198">
        <v>16.600000000000001</v>
      </c>
      <c r="J34" s="195">
        <v>15817</v>
      </c>
      <c r="K34" s="197">
        <v>1.3</v>
      </c>
      <c r="L34" s="195">
        <v>169958</v>
      </c>
      <c r="M34" s="198">
        <v>13.5</v>
      </c>
      <c r="N34" s="194">
        <v>2438</v>
      </c>
      <c r="O34" s="198">
        <v>0.2</v>
      </c>
      <c r="P34" s="195">
        <v>96263</v>
      </c>
      <c r="Q34" s="198">
        <v>7.6</v>
      </c>
      <c r="R34" s="195">
        <v>226572</v>
      </c>
      <c r="S34" s="198">
        <v>18</v>
      </c>
      <c r="T34" s="148" t="str">
        <f t="shared" si="1"/>
        <v>〇</v>
      </c>
      <c r="U34" s="149">
        <f t="shared" si="0"/>
        <v>100</v>
      </c>
      <c r="W34" s="150"/>
      <c r="X34" s="151"/>
      <c r="Y34" s="151"/>
    </row>
    <row r="35" spans="1:25" ht="18" customHeight="1">
      <c r="A35" s="377"/>
      <c r="B35" s="191" t="s">
        <v>319</v>
      </c>
      <c r="C35" s="200">
        <v>1257451</v>
      </c>
      <c r="D35" s="307">
        <v>493259</v>
      </c>
      <c r="E35" s="308">
        <v>39.200000000000003</v>
      </c>
      <c r="F35" s="307">
        <v>65904</v>
      </c>
      <c r="G35" s="308">
        <v>5.3</v>
      </c>
      <c r="H35" s="307">
        <v>213535</v>
      </c>
      <c r="I35" s="308">
        <v>17</v>
      </c>
      <c r="J35" s="307">
        <v>15944</v>
      </c>
      <c r="K35" s="309">
        <v>1.3</v>
      </c>
      <c r="L35" s="307">
        <v>143914</v>
      </c>
      <c r="M35" s="308">
        <v>11.4</v>
      </c>
      <c r="N35" s="306">
        <v>1596</v>
      </c>
      <c r="O35" s="308">
        <v>0.1</v>
      </c>
      <c r="P35" s="307">
        <v>93478</v>
      </c>
      <c r="Q35" s="308">
        <v>7.3999999999999995</v>
      </c>
      <c r="R35" s="307">
        <v>229821</v>
      </c>
      <c r="S35" s="308">
        <v>18.3</v>
      </c>
      <c r="T35" s="148" t="str">
        <f t="shared" si="1"/>
        <v>〇</v>
      </c>
      <c r="U35" s="149">
        <f t="shared" si="0"/>
        <v>100</v>
      </c>
      <c r="V35" s="152"/>
      <c r="W35" s="150"/>
      <c r="X35" s="151"/>
      <c r="Y35" s="151"/>
    </row>
    <row r="36" spans="1:25" ht="18" customHeight="1">
      <c r="A36" s="376" t="s">
        <v>76</v>
      </c>
      <c r="B36" s="141" t="s">
        <v>300</v>
      </c>
      <c r="C36" s="194">
        <v>988790</v>
      </c>
      <c r="D36" s="195">
        <v>291503</v>
      </c>
      <c r="E36" s="196">
        <v>29.5</v>
      </c>
      <c r="F36" s="195">
        <v>31175</v>
      </c>
      <c r="G36" s="197">
        <v>3.2</v>
      </c>
      <c r="H36" s="195">
        <v>131214</v>
      </c>
      <c r="I36" s="198">
        <v>13.3</v>
      </c>
      <c r="J36" s="195">
        <v>10494</v>
      </c>
      <c r="K36" s="197">
        <v>1.1000000000000001</v>
      </c>
      <c r="L36" s="195">
        <v>198954</v>
      </c>
      <c r="M36" s="198">
        <v>20.100000000000001</v>
      </c>
      <c r="N36" s="194">
        <v>1397</v>
      </c>
      <c r="O36" s="198">
        <v>0.1</v>
      </c>
      <c r="P36" s="195">
        <v>120171</v>
      </c>
      <c r="Q36" s="198">
        <v>12.2</v>
      </c>
      <c r="R36" s="195">
        <v>203882</v>
      </c>
      <c r="S36" s="198">
        <v>20.5</v>
      </c>
      <c r="T36" s="148" t="str">
        <f t="shared" si="1"/>
        <v>〇</v>
      </c>
      <c r="U36" s="149">
        <f t="shared" si="0"/>
        <v>100</v>
      </c>
      <c r="W36" s="150"/>
      <c r="X36" s="151"/>
      <c r="Y36" s="151"/>
    </row>
    <row r="37" spans="1:25" ht="18" customHeight="1">
      <c r="A37" s="376"/>
      <c r="B37" s="141" t="s">
        <v>304</v>
      </c>
      <c r="C37" s="194">
        <v>1055481</v>
      </c>
      <c r="D37" s="195">
        <v>308551</v>
      </c>
      <c r="E37" s="198">
        <v>29.2</v>
      </c>
      <c r="F37" s="195">
        <v>34416</v>
      </c>
      <c r="G37" s="198">
        <v>3.3</v>
      </c>
      <c r="H37" s="195">
        <v>155557</v>
      </c>
      <c r="I37" s="198">
        <v>14.7</v>
      </c>
      <c r="J37" s="195">
        <v>10374</v>
      </c>
      <c r="K37" s="197">
        <v>1</v>
      </c>
      <c r="L37" s="195">
        <v>201694</v>
      </c>
      <c r="M37" s="198">
        <v>19.100000000000001</v>
      </c>
      <c r="N37" s="194">
        <v>1265</v>
      </c>
      <c r="O37" s="198">
        <v>0.1</v>
      </c>
      <c r="P37" s="195">
        <v>119697</v>
      </c>
      <c r="Q37" s="198">
        <v>11.3</v>
      </c>
      <c r="R37" s="195">
        <v>223927</v>
      </c>
      <c r="S37" s="198">
        <v>21.3</v>
      </c>
      <c r="T37" s="148" t="str">
        <f t="shared" si="1"/>
        <v>〇</v>
      </c>
      <c r="U37" s="149">
        <f t="shared" si="0"/>
        <v>100</v>
      </c>
      <c r="W37" s="150"/>
      <c r="X37" s="151"/>
      <c r="Y37" s="151"/>
    </row>
    <row r="38" spans="1:25" ht="18" customHeight="1">
      <c r="A38" s="376"/>
      <c r="B38" s="141" t="s">
        <v>305</v>
      </c>
      <c r="C38" s="194">
        <v>1010320</v>
      </c>
      <c r="D38" s="195">
        <v>317898</v>
      </c>
      <c r="E38" s="198">
        <v>31.5</v>
      </c>
      <c r="F38" s="195">
        <v>39494</v>
      </c>
      <c r="G38" s="198">
        <v>3.9</v>
      </c>
      <c r="H38" s="195">
        <v>144824</v>
      </c>
      <c r="I38" s="198">
        <v>14.3</v>
      </c>
      <c r="J38" s="195">
        <v>10268</v>
      </c>
      <c r="K38" s="197">
        <v>1</v>
      </c>
      <c r="L38" s="195">
        <v>201289</v>
      </c>
      <c r="M38" s="198">
        <v>19.899999999999999</v>
      </c>
      <c r="N38" s="194">
        <v>1563</v>
      </c>
      <c r="O38" s="198">
        <v>0.2</v>
      </c>
      <c r="P38" s="195">
        <v>82811</v>
      </c>
      <c r="Q38" s="198">
        <v>8.1999999999999993</v>
      </c>
      <c r="R38" s="195">
        <v>212173</v>
      </c>
      <c r="S38" s="198">
        <v>21</v>
      </c>
      <c r="T38" s="148" t="str">
        <f t="shared" si="1"/>
        <v>〇</v>
      </c>
      <c r="U38" s="149">
        <f t="shared" si="0"/>
        <v>100</v>
      </c>
      <c r="W38" s="150"/>
      <c r="X38" s="151"/>
      <c r="Y38" s="151"/>
    </row>
    <row r="39" spans="1:25" ht="18" customHeight="1">
      <c r="A39" s="376"/>
      <c r="B39" s="141" t="s">
        <v>308</v>
      </c>
      <c r="C39" s="194">
        <v>931728</v>
      </c>
      <c r="D39" s="195">
        <v>318940</v>
      </c>
      <c r="E39" s="198">
        <v>34.231020211907335</v>
      </c>
      <c r="F39" s="195">
        <v>39664</v>
      </c>
      <c r="G39" s="198">
        <v>4.2570363883021658</v>
      </c>
      <c r="H39" s="195">
        <v>149118</v>
      </c>
      <c r="I39" s="198">
        <v>16.004456236154756</v>
      </c>
      <c r="J39" s="195">
        <v>9455</v>
      </c>
      <c r="K39" s="197">
        <v>1.0147811378428038</v>
      </c>
      <c r="L39" s="195">
        <v>121599</v>
      </c>
      <c r="M39" s="198">
        <v>13.050911854103346</v>
      </c>
      <c r="N39" s="194">
        <v>1388</v>
      </c>
      <c r="O39" s="198">
        <v>0.14897051500008585</v>
      </c>
      <c r="P39" s="195">
        <v>75108</v>
      </c>
      <c r="Q39" s="198">
        <v>8.0611508938230898</v>
      </c>
      <c r="R39" s="195">
        <v>216456</v>
      </c>
      <c r="S39" s="198">
        <v>23.231672762866413</v>
      </c>
      <c r="T39" s="148" t="str">
        <f t="shared" si="1"/>
        <v>〇</v>
      </c>
      <c r="U39" s="149">
        <f t="shared" si="0"/>
        <v>99.999999999999986</v>
      </c>
      <c r="V39" s="152"/>
      <c r="W39" s="150"/>
      <c r="X39" s="151"/>
      <c r="Y39" s="151"/>
    </row>
    <row r="40" spans="1:25" ht="18" customHeight="1">
      <c r="A40" s="377"/>
      <c r="B40" s="191" t="s">
        <v>320</v>
      </c>
      <c r="C40" s="306">
        <v>921926</v>
      </c>
      <c r="D40" s="307">
        <v>332792</v>
      </c>
      <c r="E40" s="308">
        <v>36.1</v>
      </c>
      <c r="F40" s="307">
        <v>44866</v>
      </c>
      <c r="G40" s="308">
        <v>4.9000000000000004</v>
      </c>
      <c r="H40" s="307">
        <v>157053</v>
      </c>
      <c r="I40" s="308">
        <v>17</v>
      </c>
      <c r="J40" s="307">
        <v>9508</v>
      </c>
      <c r="K40" s="309">
        <v>1</v>
      </c>
      <c r="L40" s="307">
        <v>109139</v>
      </c>
      <c r="M40" s="308">
        <v>11.8</v>
      </c>
      <c r="N40" s="306">
        <v>1795</v>
      </c>
      <c r="O40" s="308">
        <v>0.2</v>
      </c>
      <c r="P40" s="307">
        <v>67552</v>
      </c>
      <c r="Q40" s="308">
        <v>7.3</v>
      </c>
      <c r="R40" s="307">
        <v>199221</v>
      </c>
      <c r="S40" s="308">
        <v>21.7</v>
      </c>
      <c r="T40" s="148" t="str">
        <f t="shared" si="1"/>
        <v>〇</v>
      </c>
      <c r="U40" s="149">
        <f t="shared" si="0"/>
        <v>100</v>
      </c>
      <c r="V40" s="152"/>
      <c r="W40" s="150"/>
      <c r="X40" s="151"/>
      <c r="Y40" s="151"/>
    </row>
    <row r="41" spans="1:25" ht="18" customHeight="1">
      <c r="A41" s="375" t="s">
        <v>24</v>
      </c>
      <c r="B41" s="141" t="s">
        <v>300</v>
      </c>
      <c r="C41" s="195">
        <v>1024831</v>
      </c>
      <c r="D41" s="195">
        <v>285246</v>
      </c>
      <c r="E41" s="196">
        <v>27.8</v>
      </c>
      <c r="F41" s="195">
        <v>30878</v>
      </c>
      <c r="G41" s="197">
        <v>3</v>
      </c>
      <c r="H41" s="195">
        <v>131080</v>
      </c>
      <c r="I41" s="198">
        <v>12.8</v>
      </c>
      <c r="J41" s="195">
        <v>12137</v>
      </c>
      <c r="K41" s="197">
        <v>1.2</v>
      </c>
      <c r="L41" s="195">
        <v>195294</v>
      </c>
      <c r="M41" s="198">
        <v>19.100000000000001</v>
      </c>
      <c r="N41" s="194">
        <v>2396</v>
      </c>
      <c r="O41" s="198">
        <v>0.2</v>
      </c>
      <c r="P41" s="195">
        <v>125953</v>
      </c>
      <c r="Q41" s="198">
        <v>12.3</v>
      </c>
      <c r="R41" s="195">
        <v>241847</v>
      </c>
      <c r="S41" s="198">
        <v>23.6</v>
      </c>
      <c r="T41" s="148" t="str">
        <f t="shared" si="1"/>
        <v>〇</v>
      </c>
      <c r="U41" s="149">
        <f t="shared" si="0"/>
        <v>100</v>
      </c>
      <c r="W41" s="150"/>
      <c r="X41" s="151"/>
      <c r="Y41" s="151"/>
    </row>
    <row r="42" spans="1:25" ht="18" customHeight="1">
      <c r="A42" s="376"/>
      <c r="B42" s="141" t="s">
        <v>304</v>
      </c>
      <c r="C42" s="195">
        <v>1024580</v>
      </c>
      <c r="D42" s="195">
        <v>303029</v>
      </c>
      <c r="E42" s="198">
        <v>29.575923793164026</v>
      </c>
      <c r="F42" s="195">
        <v>34158</v>
      </c>
      <c r="G42" s="198">
        <v>3.333756270862207</v>
      </c>
      <c r="H42" s="195">
        <v>159098</v>
      </c>
      <c r="I42" s="198">
        <v>15.528118838938882</v>
      </c>
      <c r="J42" s="195">
        <v>11743</v>
      </c>
      <c r="K42" s="197">
        <v>1.1461281695914423</v>
      </c>
      <c r="L42" s="195">
        <v>222653</v>
      </c>
      <c r="M42" s="198">
        <v>21.731148372991861</v>
      </c>
      <c r="N42" s="194">
        <v>2136</v>
      </c>
      <c r="O42" s="198">
        <v>0.20847566807862733</v>
      </c>
      <c r="P42" s="195">
        <v>99232</v>
      </c>
      <c r="Q42" s="198">
        <v>9.6851392765816247</v>
      </c>
      <c r="R42" s="195">
        <v>192531</v>
      </c>
      <c r="S42" s="198">
        <v>18.79130960979133</v>
      </c>
      <c r="T42" s="148" t="str">
        <f t="shared" si="1"/>
        <v>〇</v>
      </c>
      <c r="U42" s="149">
        <f t="shared" si="0"/>
        <v>100</v>
      </c>
      <c r="W42" s="150"/>
      <c r="X42" s="151"/>
      <c r="Y42" s="151"/>
    </row>
    <row r="43" spans="1:25" ht="18" customHeight="1">
      <c r="A43" s="376"/>
      <c r="B43" s="141" t="s">
        <v>305</v>
      </c>
      <c r="C43" s="195">
        <v>992572.54099999997</v>
      </c>
      <c r="D43" s="195">
        <v>313467.16899999999</v>
      </c>
      <c r="E43" s="198">
        <v>31.6</v>
      </c>
      <c r="F43" s="195">
        <v>39319.754999999997</v>
      </c>
      <c r="G43" s="198">
        <v>4</v>
      </c>
      <c r="H43" s="195">
        <v>150750.484</v>
      </c>
      <c r="I43" s="198">
        <v>15.2</v>
      </c>
      <c r="J43" s="195">
        <v>11600.527</v>
      </c>
      <c r="K43" s="197">
        <v>1.2</v>
      </c>
      <c r="L43" s="195">
        <v>211553.853</v>
      </c>
      <c r="M43" s="198">
        <v>21.3</v>
      </c>
      <c r="N43" s="194">
        <v>2189.027</v>
      </c>
      <c r="O43" s="198">
        <v>0.2</v>
      </c>
      <c r="P43" s="195">
        <v>67762.576000000001</v>
      </c>
      <c r="Q43" s="198">
        <v>6.8</v>
      </c>
      <c r="R43" s="195">
        <v>195929.14999999997</v>
      </c>
      <c r="S43" s="198">
        <v>19.7</v>
      </c>
      <c r="T43" s="148" t="str">
        <f t="shared" si="1"/>
        <v>〇</v>
      </c>
      <c r="U43" s="149">
        <f t="shared" ref="U43:U84" si="5">E43+G43+I43+K43+M43+O43+Q43+S43</f>
        <v>100</v>
      </c>
      <c r="W43" s="150"/>
      <c r="X43" s="151"/>
      <c r="Y43" s="151"/>
    </row>
    <row r="44" spans="1:25" ht="18" customHeight="1">
      <c r="A44" s="376"/>
      <c r="B44" s="141" t="s">
        <v>308</v>
      </c>
      <c r="C44" s="195">
        <v>904926</v>
      </c>
      <c r="D44" s="195">
        <v>321553</v>
      </c>
      <c r="E44" s="198">
        <v>35.5</v>
      </c>
      <c r="F44" s="195">
        <v>39484</v>
      </c>
      <c r="G44" s="198">
        <v>4.4000000000000004</v>
      </c>
      <c r="H44" s="195">
        <v>155777</v>
      </c>
      <c r="I44" s="198">
        <v>17.2</v>
      </c>
      <c r="J44" s="195">
        <v>11571</v>
      </c>
      <c r="K44" s="197">
        <v>1.3</v>
      </c>
      <c r="L44" s="195">
        <v>116807</v>
      </c>
      <c r="M44" s="198">
        <v>12.9</v>
      </c>
      <c r="N44" s="194">
        <v>2009</v>
      </c>
      <c r="O44" s="198">
        <v>0.2</v>
      </c>
      <c r="P44" s="195">
        <v>58115</v>
      </c>
      <c r="Q44" s="198">
        <v>6.4</v>
      </c>
      <c r="R44" s="195">
        <v>199610</v>
      </c>
      <c r="S44" s="198">
        <v>22.1</v>
      </c>
      <c r="T44" s="148" t="str">
        <f t="shared" si="1"/>
        <v>〇</v>
      </c>
      <c r="U44" s="149">
        <f t="shared" si="5"/>
        <v>100</v>
      </c>
      <c r="W44" s="150"/>
      <c r="X44" s="151"/>
      <c r="Y44" s="151"/>
    </row>
    <row r="45" spans="1:25" ht="18" customHeight="1">
      <c r="A45" s="377"/>
      <c r="B45" s="191" t="s">
        <v>319</v>
      </c>
      <c r="C45" s="307">
        <v>900241.34000000008</v>
      </c>
      <c r="D45" s="307">
        <v>336958.64899999998</v>
      </c>
      <c r="E45" s="308">
        <v>37.4</v>
      </c>
      <c r="F45" s="307">
        <v>44702.906000000003</v>
      </c>
      <c r="G45" s="308">
        <v>5</v>
      </c>
      <c r="H45" s="307">
        <v>157289.58600000001</v>
      </c>
      <c r="I45" s="308">
        <v>17.5</v>
      </c>
      <c r="J45" s="307">
        <v>11463.310000000001</v>
      </c>
      <c r="K45" s="309">
        <v>1.3</v>
      </c>
      <c r="L45" s="307">
        <v>95935.055999999997</v>
      </c>
      <c r="M45" s="308">
        <v>10.7</v>
      </c>
      <c r="N45" s="306">
        <v>2181.4560000000001</v>
      </c>
      <c r="O45" s="308">
        <v>0.2</v>
      </c>
      <c r="P45" s="307">
        <v>53670.237999999998</v>
      </c>
      <c r="Q45" s="308">
        <v>6</v>
      </c>
      <c r="R45" s="307">
        <v>198040.13899999997</v>
      </c>
      <c r="S45" s="308">
        <v>21.9</v>
      </c>
      <c r="T45" s="148" t="str">
        <f t="shared" si="1"/>
        <v>〇</v>
      </c>
      <c r="U45" s="149">
        <f t="shared" si="5"/>
        <v>100</v>
      </c>
      <c r="V45" s="152"/>
      <c r="W45" s="150"/>
      <c r="X45" s="151"/>
      <c r="Y45" s="151"/>
    </row>
    <row r="46" spans="1:25" ht="18" customHeight="1">
      <c r="A46" s="375" t="s">
        <v>25</v>
      </c>
      <c r="B46" s="141" t="s">
        <v>300</v>
      </c>
      <c r="C46" s="195">
        <v>2134834</v>
      </c>
      <c r="D46" s="195">
        <v>932703</v>
      </c>
      <c r="E46" s="196">
        <v>43.7</v>
      </c>
      <c r="F46" s="195">
        <v>107486</v>
      </c>
      <c r="G46" s="197">
        <v>5</v>
      </c>
      <c r="H46" s="195">
        <v>217895</v>
      </c>
      <c r="I46" s="198">
        <v>10.199999999999999</v>
      </c>
      <c r="J46" s="195">
        <v>34987</v>
      </c>
      <c r="K46" s="197">
        <v>1.6</v>
      </c>
      <c r="L46" s="195">
        <v>471202</v>
      </c>
      <c r="M46" s="198">
        <v>22.1</v>
      </c>
      <c r="N46" s="194">
        <v>11306</v>
      </c>
      <c r="O46" s="198">
        <v>0.5</v>
      </c>
      <c r="P46" s="195">
        <v>263894</v>
      </c>
      <c r="Q46" s="198">
        <v>12.4</v>
      </c>
      <c r="R46" s="195">
        <v>95361</v>
      </c>
      <c r="S46" s="198">
        <v>4.5</v>
      </c>
      <c r="T46" s="148" t="str">
        <f t="shared" si="1"/>
        <v>〇</v>
      </c>
      <c r="U46" s="149">
        <f>E46+G46+I46+K46+M46+O46+Q46+S46</f>
        <v>100.00000000000001</v>
      </c>
      <c r="W46" s="150"/>
      <c r="X46" s="151"/>
      <c r="Y46" s="151"/>
    </row>
    <row r="47" spans="1:25" ht="18" customHeight="1">
      <c r="A47" s="376"/>
      <c r="B47" s="141" t="s">
        <v>304</v>
      </c>
      <c r="C47" s="195">
        <v>2547697</v>
      </c>
      <c r="D47" s="195">
        <v>987711</v>
      </c>
      <c r="E47" s="198">
        <v>38.799999999999997</v>
      </c>
      <c r="F47" s="195">
        <v>120612</v>
      </c>
      <c r="G47" s="198">
        <v>4.7</v>
      </c>
      <c r="H47" s="195">
        <v>293035</v>
      </c>
      <c r="I47" s="198">
        <v>11.5</v>
      </c>
      <c r="J47" s="195">
        <v>33375</v>
      </c>
      <c r="K47" s="197">
        <v>1.3</v>
      </c>
      <c r="L47" s="195">
        <v>708573</v>
      </c>
      <c r="M47" s="198">
        <v>27.8</v>
      </c>
      <c r="N47" s="194">
        <v>8549</v>
      </c>
      <c r="O47" s="198">
        <v>0.3</v>
      </c>
      <c r="P47" s="195">
        <v>268227</v>
      </c>
      <c r="Q47" s="198">
        <v>10.5</v>
      </c>
      <c r="R47" s="195">
        <v>127615</v>
      </c>
      <c r="S47" s="198">
        <v>5</v>
      </c>
      <c r="T47" s="148" t="str">
        <f t="shared" si="1"/>
        <v>〇</v>
      </c>
      <c r="U47" s="149">
        <f t="shared" si="5"/>
        <v>99.899999999999991</v>
      </c>
      <c r="W47" s="150"/>
      <c r="X47" s="151"/>
      <c r="Y47" s="151"/>
    </row>
    <row r="48" spans="1:25" ht="18" customHeight="1">
      <c r="A48" s="376"/>
      <c r="B48" s="141" t="s">
        <v>305</v>
      </c>
      <c r="C48" s="195">
        <v>2285623</v>
      </c>
      <c r="D48" s="195">
        <v>1020723</v>
      </c>
      <c r="E48" s="198">
        <v>44.7</v>
      </c>
      <c r="F48" s="195">
        <v>142304</v>
      </c>
      <c r="G48" s="198">
        <v>6.2</v>
      </c>
      <c r="H48" s="195">
        <v>247911</v>
      </c>
      <c r="I48" s="198">
        <v>10.8</v>
      </c>
      <c r="J48" s="195">
        <v>33247</v>
      </c>
      <c r="K48" s="197">
        <v>1.5</v>
      </c>
      <c r="L48" s="195">
        <v>456797</v>
      </c>
      <c r="M48" s="198">
        <v>20</v>
      </c>
      <c r="N48" s="194">
        <v>15761</v>
      </c>
      <c r="O48" s="198">
        <v>0.7</v>
      </c>
      <c r="P48" s="195">
        <v>212157</v>
      </c>
      <c r="Q48" s="198">
        <v>9.3000000000000007</v>
      </c>
      <c r="R48" s="195">
        <v>156723</v>
      </c>
      <c r="S48" s="198">
        <v>6.9</v>
      </c>
      <c r="T48" s="148" t="str">
        <f t="shared" si="1"/>
        <v>〇</v>
      </c>
      <c r="U48" s="149">
        <f t="shared" si="5"/>
        <v>100.10000000000001</v>
      </c>
      <c r="W48" s="150"/>
      <c r="X48" s="151"/>
      <c r="Y48" s="151"/>
    </row>
    <row r="49" spans="1:25" ht="18" customHeight="1">
      <c r="A49" s="376"/>
      <c r="B49" s="141" t="s">
        <v>308</v>
      </c>
      <c r="C49" s="195">
        <v>2102355</v>
      </c>
      <c r="D49" s="195">
        <v>1033434</v>
      </c>
      <c r="E49" s="198">
        <v>49.2</v>
      </c>
      <c r="F49" s="195">
        <v>142872</v>
      </c>
      <c r="G49" s="198">
        <v>6.8</v>
      </c>
      <c r="H49" s="195">
        <v>269766</v>
      </c>
      <c r="I49" s="198">
        <v>12.8</v>
      </c>
      <c r="J49" s="195">
        <v>33206</v>
      </c>
      <c r="K49" s="197">
        <v>1.6</v>
      </c>
      <c r="L49" s="195">
        <v>241780</v>
      </c>
      <c r="M49" s="198">
        <v>11.5</v>
      </c>
      <c r="N49" s="194">
        <v>7390</v>
      </c>
      <c r="O49" s="198">
        <v>0.4</v>
      </c>
      <c r="P49" s="195">
        <v>204692</v>
      </c>
      <c r="Q49" s="198">
        <v>9.6999999999999993</v>
      </c>
      <c r="R49" s="195">
        <v>169215</v>
      </c>
      <c r="S49" s="198">
        <v>8</v>
      </c>
      <c r="T49" s="148" t="str">
        <f t="shared" si="1"/>
        <v>〇</v>
      </c>
      <c r="U49" s="149">
        <f t="shared" si="5"/>
        <v>100</v>
      </c>
      <c r="V49" s="152"/>
      <c r="W49" s="150"/>
      <c r="X49" s="151"/>
      <c r="Y49" s="151"/>
    </row>
    <row r="50" spans="1:25" ht="18" customHeight="1">
      <c r="A50" s="377"/>
      <c r="B50" s="191" t="s">
        <v>319</v>
      </c>
      <c r="C50" s="307">
        <v>2167885</v>
      </c>
      <c r="D50" s="307">
        <v>1084793</v>
      </c>
      <c r="E50" s="308">
        <v>50</v>
      </c>
      <c r="F50" s="307">
        <v>162705</v>
      </c>
      <c r="G50" s="308">
        <v>7.5</v>
      </c>
      <c r="H50" s="307">
        <v>302833</v>
      </c>
      <c r="I50" s="308">
        <v>14</v>
      </c>
      <c r="J50" s="307">
        <v>33473</v>
      </c>
      <c r="K50" s="309">
        <v>1.5</v>
      </c>
      <c r="L50" s="307">
        <v>199547</v>
      </c>
      <c r="M50" s="308">
        <v>9.1999999999999993</v>
      </c>
      <c r="N50" s="306">
        <v>8511</v>
      </c>
      <c r="O50" s="308">
        <v>0.4</v>
      </c>
      <c r="P50" s="307">
        <v>177098</v>
      </c>
      <c r="Q50" s="308">
        <v>8.1999999999999993</v>
      </c>
      <c r="R50" s="307">
        <v>198925</v>
      </c>
      <c r="S50" s="308">
        <v>9.1999999999999993</v>
      </c>
      <c r="T50" s="148" t="str">
        <f t="shared" si="1"/>
        <v>〇</v>
      </c>
      <c r="U50" s="149">
        <f t="shared" si="5"/>
        <v>100.00000000000001</v>
      </c>
      <c r="V50" s="152"/>
      <c r="W50" s="150"/>
      <c r="X50" s="151"/>
      <c r="Y50" s="151"/>
    </row>
    <row r="51" spans="1:25" ht="18" customHeight="1">
      <c r="A51" s="375" t="s">
        <v>26</v>
      </c>
      <c r="B51" s="141" t="s">
        <v>300</v>
      </c>
      <c r="C51" s="195">
        <v>2235742</v>
      </c>
      <c r="D51" s="195">
        <v>835193</v>
      </c>
      <c r="E51" s="196">
        <v>37.4</v>
      </c>
      <c r="F51" s="195">
        <v>92364</v>
      </c>
      <c r="G51" s="197">
        <v>4.0999999999999996</v>
      </c>
      <c r="H51" s="195">
        <v>189788</v>
      </c>
      <c r="I51" s="198">
        <v>8.5</v>
      </c>
      <c r="J51" s="195">
        <v>30499</v>
      </c>
      <c r="K51" s="197">
        <v>1.4</v>
      </c>
      <c r="L51" s="195">
        <v>426920</v>
      </c>
      <c r="M51" s="198">
        <v>19.100000000000001</v>
      </c>
      <c r="N51" s="194">
        <v>5415</v>
      </c>
      <c r="O51" s="198">
        <v>0.2</v>
      </c>
      <c r="P51" s="195">
        <v>206006</v>
      </c>
      <c r="Q51" s="198">
        <v>9.1999999999999993</v>
      </c>
      <c r="R51" s="195">
        <v>449557</v>
      </c>
      <c r="S51" s="198">
        <v>20.100000000000001</v>
      </c>
      <c r="T51" s="148" t="str">
        <f t="shared" si="1"/>
        <v>〇</v>
      </c>
      <c r="U51" s="149">
        <f t="shared" si="5"/>
        <v>100</v>
      </c>
      <c r="W51" s="150"/>
      <c r="X51" s="151"/>
      <c r="Y51" s="151"/>
    </row>
    <row r="52" spans="1:25" ht="18" customHeight="1">
      <c r="A52" s="376"/>
      <c r="B52" s="141" t="s">
        <v>304</v>
      </c>
      <c r="C52" s="195">
        <v>2568713</v>
      </c>
      <c r="D52" s="195">
        <v>907978</v>
      </c>
      <c r="E52" s="198">
        <v>35.299999999999997</v>
      </c>
      <c r="F52" s="195">
        <v>103614</v>
      </c>
      <c r="G52" s="198">
        <v>4</v>
      </c>
      <c r="H52" s="195">
        <v>254399</v>
      </c>
      <c r="I52" s="198">
        <v>9.9</v>
      </c>
      <c r="J52" s="195">
        <v>33227</v>
      </c>
      <c r="K52" s="197">
        <v>1.3</v>
      </c>
      <c r="L52" s="195">
        <v>639945</v>
      </c>
      <c r="M52" s="198">
        <v>24.9</v>
      </c>
      <c r="N52" s="194">
        <v>5560</v>
      </c>
      <c r="O52" s="198">
        <v>0.2</v>
      </c>
      <c r="P52" s="195">
        <v>248190</v>
      </c>
      <c r="Q52" s="198">
        <v>9.6999999999999993</v>
      </c>
      <c r="R52" s="195">
        <v>375800</v>
      </c>
      <c r="S52" s="198">
        <v>14.6</v>
      </c>
      <c r="T52" s="148" t="str">
        <f t="shared" si="1"/>
        <v>〇</v>
      </c>
      <c r="U52" s="149">
        <f t="shared" si="5"/>
        <v>99.899999999999991</v>
      </c>
      <c r="W52" s="150"/>
      <c r="X52" s="151"/>
      <c r="Y52" s="151"/>
    </row>
    <row r="53" spans="1:25" ht="18" customHeight="1">
      <c r="A53" s="376"/>
      <c r="B53" s="141" t="s">
        <v>305</v>
      </c>
      <c r="C53" s="195">
        <v>2240426</v>
      </c>
      <c r="D53" s="195">
        <v>942224</v>
      </c>
      <c r="E53" s="198">
        <v>42.1</v>
      </c>
      <c r="F53" s="195">
        <v>122111</v>
      </c>
      <c r="G53" s="198">
        <v>5.5</v>
      </c>
      <c r="H53" s="195">
        <v>213898</v>
      </c>
      <c r="I53" s="198">
        <v>9.5</v>
      </c>
      <c r="J53" s="195">
        <v>32306</v>
      </c>
      <c r="K53" s="197">
        <v>1.4</v>
      </c>
      <c r="L53" s="195">
        <v>416327</v>
      </c>
      <c r="M53" s="198">
        <v>18.600000000000001</v>
      </c>
      <c r="N53" s="194">
        <v>7070</v>
      </c>
      <c r="O53" s="198">
        <v>0.3</v>
      </c>
      <c r="P53" s="195">
        <v>149212</v>
      </c>
      <c r="Q53" s="198">
        <v>6.7</v>
      </c>
      <c r="R53" s="195">
        <v>357278</v>
      </c>
      <c r="S53" s="198">
        <v>15.9</v>
      </c>
      <c r="T53" s="148" t="str">
        <f t="shared" si="1"/>
        <v>〇</v>
      </c>
      <c r="U53" s="149">
        <f t="shared" si="5"/>
        <v>100</v>
      </c>
      <c r="W53" s="150"/>
      <c r="X53" s="151"/>
      <c r="Y53" s="151"/>
    </row>
    <row r="54" spans="1:25" ht="18" customHeight="1">
      <c r="A54" s="376"/>
      <c r="B54" s="141" t="s">
        <v>308</v>
      </c>
      <c r="C54" s="195">
        <v>2045563</v>
      </c>
      <c r="D54" s="195">
        <v>928947</v>
      </c>
      <c r="E54" s="198">
        <v>45.4</v>
      </c>
      <c r="F54" s="195">
        <v>122604</v>
      </c>
      <c r="G54" s="198">
        <v>6</v>
      </c>
      <c r="H54" s="195">
        <v>233509</v>
      </c>
      <c r="I54" s="198">
        <v>11.4</v>
      </c>
      <c r="J54" s="195">
        <v>30905</v>
      </c>
      <c r="K54" s="197">
        <v>1.5</v>
      </c>
      <c r="L54" s="195">
        <v>260821</v>
      </c>
      <c r="M54" s="198">
        <v>12.8</v>
      </c>
      <c r="N54" s="194">
        <v>4533</v>
      </c>
      <c r="O54" s="198">
        <v>0.2</v>
      </c>
      <c r="P54" s="195">
        <v>136042</v>
      </c>
      <c r="Q54" s="198">
        <v>6.7</v>
      </c>
      <c r="R54" s="195">
        <v>328202</v>
      </c>
      <c r="S54" s="198">
        <v>16</v>
      </c>
      <c r="T54" s="148" t="str">
        <f t="shared" si="1"/>
        <v>〇</v>
      </c>
      <c r="U54" s="149">
        <f t="shared" si="5"/>
        <v>100</v>
      </c>
      <c r="W54" s="150"/>
      <c r="X54" s="151"/>
      <c r="Y54" s="151"/>
    </row>
    <row r="55" spans="1:25" ht="18" customHeight="1">
      <c r="A55" s="377"/>
      <c r="B55" s="191" t="s">
        <v>319</v>
      </c>
      <c r="C55" s="307">
        <v>2127664</v>
      </c>
      <c r="D55" s="307">
        <v>997755</v>
      </c>
      <c r="E55" s="308">
        <v>46.9</v>
      </c>
      <c r="F55" s="307">
        <v>139576</v>
      </c>
      <c r="G55" s="308">
        <v>6.6</v>
      </c>
      <c r="H55" s="307">
        <v>262833</v>
      </c>
      <c r="I55" s="308">
        <v>12.4</v>
      </c>
      <c r="J55" s="307">
        <v>31982</v>
      </c>
      <c r="K55" s="309">
        <v>1.5</v>
      </c>
      <c r="L55" s="307">
        <v>203345</v>
      </c>
      <c r="M55" s="308">
        <v>9.6</v>
      </c>
      <c r="N55" s="306">
        <v>5657</v>
      </c>
      <c r="O55" s="308">
        <v>0.3</v>
      </c>
      <c r="P55" s="307">
        <v>122780</v>
      </c>
      <c r="Q55" s="308">
        <v>5.8</v>
      </c>
      <c r="R55" s="307">
        <v>363736</v>
      </c>
      <c r="S55" s="308">
        <v>17.100000000000001</v>
      </c>
      <c r="T55" s="148" t="str">
        <f t="shared" si="1"/>
        <v>〇</v>
      </c>
      <c r="U55" s="149">
        <f t="shared" si="5"/>
        <v>100.19999999999999</v>
      </c>
      <c r="V55" s="152"/>
      <c r="W55" s="150"/>
      <c r="X55" s="151"/>
      <c r="Y55" s="151"/>
    </row>
    <row r="56" spans="1:25" ht="18" customHeight="1">
      <c r="A56" s="375" t="s">
        <v>27</v>
      </c>
      <c r="B56" s="141" t="s">
        <v>300</v>
      </c>
      <c r="C56" s="195">
        <v>9054650</v>
      </c>
      <c r="D56" s="195">
        <v>5293013</v>
      </c>
      <c r="E56" s="196">
        <v>58.5</v>
      </c>
      <c r="F56" s="195">
        <v>47301</v>
      </c>
      <c r="G56" s="197">
        <v>0.5</v>
      </c>
      <c r="H56" s="201" t="s">
        <v>21</v>
      </c>
      <c r="I56" s="202" t="s">
        <v>21</v>
      </c>
      <c r="J56" s="195">
        <v>142523</v>
      </c>
      <c r="K56" s="197">
        <v>1.6</v>
      </c>
      <c r="L56" s="195">
        <v>1220893</v>
      </c>
      <c r="M56" s="198">
        <v>13.5</v>
      </c>
      <c r="N56" s="194">
        <v>31383</v>
      </c>
      <c r="O56" s="198">
        <v>0.3</v>
      </c>
      <c r="P56" s="195">
        <v>491651</v>
      </c>
      <c r="Q56" s="198">
        <v>5.4</v>
      </c>
      <c r="R56" s="195">
        <v>1827886</v>
      </c>
      <c r="S56" s="198">
        <v>20.2</v>
      </c>
      <c r="T56" s="148" t="str">
        <f>IF(D56+F56+J56+L56+N56+P56+R56=C56,"〇","✖")</f>
        <v>〇</v>
      </c>
      <c r="U56" s="149">
        <f>E56+G56+K56+M56+O56+Q56+S56</f>
        <v>100</v>
      </c>
      <c r="W56" s="150"/>
      <c r="X56" s="151"/>
      <c r="Y56" s="151"/>
    </row>
    <row r="57" spans="1:25" ht="18" customHeight="1">
      <c r="A57" s="376"/>
      <c r="B57" s="141" t="s">
        <v>304</v>
      </c>
      <c r="C57" s="195">
        <v>10138990</v>
      </c>
      <c r="D57" s="195">
        <v>5871544</v>
      </c>
      <c r="E57" s="198">
        <v>57.91054138528591</v>
      </c>
      <c r="F57" s="195">
        <v>53343</v>
      </c>
      <c r="G57" s="198">
        <v>0.52611749296527566</v>
      </c>
      <c r="H57" s="201" t="s">
        <v>302</v>
      </c>
      <c r="I57" s="202" t="s">
        <v>302</v>
      </c>
      <c r="J57" s="195">
        <v>142885</v>
      </c>
      <c r="K57" s="197">
        <v>1.4092626583121197</v>
      </c>
      <c r="L57" s="195">
        <v>2514578</v>
      </c>
      <c r="M57" s="198">
        <v>24.801069929056048</v>
      </c>
      <c r="N57" s="194">
        <v>39877</v>
      </c>
      <c r="O57" s="198">
        <v>0.39330347500096163</v>
      </c>
      <c r="P57" s="195">
        <v>248476</v>
      </c>
      <c r="Q57" s="198">
        <v>2.4506977519457065</v>
      </c>
      <c r="R57" s="195">
        <v>1268287</v>
      </c>
      <c r="S57" s="198">
        <v>12.509007307433976</v>
      </c>
      <c r="T57" s="148" t="str">
        <f t="shared" ref="T57:T60" si="6">IF(D57+F57+J57+L57+N57+P57+R57=C57,"〇","✖")</f>
        <v>〇</v>
      </c>
      <c r="U57" s="149">
        <f t="shared" ref="U57:U60" si="7">E57+G57+K57+M57+O57+Q57+S57</f>
        <v>100</v>
      </c>
      <c r="W57" s="150"/>
      <c r="X57" s="151"/>
      <c r="Y57" s="151"/>
    </row>
    <row r="58" spans="1:25" ht="18" customHeight="1">
      <c r="A58" s="376"/>
      <c r="B58" s="141" t="s">
        <v>305</v>
      </c>
      <c r="C58" s="195">
        <v>9755045</v>
      </c>
      <c r="D58" s="195">
        <v>6186896</v>
      </c>
      <c r="E58" s="198">
        <v>63.422526497827533</v>
      </c>
      <c r="F58" s="195">
        <v>63788</v>
      </c>
      <c r="G58" s="198">
        <v>0.65389754737164207</v>
      </c>
      <c r="H58" s="201">
        <v>0</v>
      </c>
      <c r="I58" s="202">
        <v>0</v>
      </c>
      <c r="J58" s="195">
        <v>143818</v>
      </c>
      <c r="K58" s="197">
        <v>1.4742935578462222</v>
      </c>
      <c r="L58" s="195">
        <v>1258541</v>
      </c>
      <c r="M58" s="198">
        <v>12.901437153800932</v>
      </c>
      <c r="N58" s="194">
        <v>36442</v>
      </c>
      <c r="O58" s="198">
        <v>0.37357080362007555</v>
      </c>
      <c r="P58" s="195">
        <v>238694</v>
      </c>
      <c r="Q58" s="198">
        <v>2.4468774874949322</v>
      </c>
      <c r="R58" s="195">
        <v>1826866</v>
      </c>
      <c r="S58" s="198">
        <v>18.727396952038664</v>
      </c>
      <c r="T58" s="148" t="str">
        <f t="shared" si="6"/>
        <v>〇</v>
      </c>
      <c r="U58" s="149">
        <f t="shared" si="7"/>
        <v>99.999999999999986</v>
      </c>
      <c r="W58" s="150"/>
      <c r="X58" s="151"/>
      <c r="Y58" s="151"/>
    </row>
    <row r="59" spans="1:25" ht="18" customHeight="1">
      <c r="A59" s="376"/>
      <c r="B59" s="141" t="s">
        <v>308</v>
      </c>
      <c r="C59" s="195">
        <v>8898727</v>
      </c>
      <c r="D59" s="195">
        <v>6345076</v>
      </c>
      <c r="E59" s="198">
        <v>71.3</v>
      </c>
      <c r="F59" s="195">
        <v>64088</v>
      </c>
      <c r="G59" s="198">
        <v>0.7</v>
      </c>
      <c r="H59" s="201">
        <v>0</v>
      </c>
      <c r="I59" s="202">
        <v>0</v>
      </c>
      <c r="J59" s="195">
        <v>144167</v>
      </c>
      <c r="K59" s="197">
        <v>1.6</v>
      </c>
      <c r="L59" s="195">
        <v>661557</v>
      </c>
      <c r="M59" s="198">
        <v>7.4</v>
      </c>
      <c r="N59" s="194">
        <v>42401</v>
      </c>
      <c r="O59" s="198">
        <v>0.5</v>
      </c>
      <c r="P59" s="195">
        <v>229255</v>
      </c>
      <c r="Q59" s="198">
        <v>2.6</v>
      </c>
      <c r="R59" s="195">
        <v>1412183</v>
      </c>
      <c r="S59" s="198">
        <v>15.9</v>
      </c>
      <c r="T59" s="148" t="str">
        <f t="shared" si="6"/>
        <v>〇</v>
      </c>
      <c r="U59" s="149">
        <f t="shared" si="7"/>
        <v>100</v>
      </c>
      <c r="W59" s="150"/>
      <c r="X59" s="151"/>
      <c r="Y59" s="151"/>
    </row>
    <row r="60" spans="1:25" ht="18" customHeight="1">
      <c r="A60" s="377"/>
      <c r="B60" s="191" t="s">
        <v>319</v>
      </c>
      <c r="C60" s="307">
        <v>9533665</v>
      </c>
      <c r="D60" s="307">
        <v>6884829</v>
      </c>
      <c r="E60" s="308">
        <v>72.2</v>
      </c>
      <c r="F60" s="307">
        <v>72711</v>
      </c>
      <c r="G60" s="308">
        <v>0.8</v>
      </c>
      <c r="H60" s="203">
        <v>0</v>
      </c>
      <c r="I60" s="310">
        <v>0</v>
      </c>
      <c r="J60" s="307">
        <v>142382</v>
      </c>
      <c r="K60" s="309">
        <v>1.5</v>
      </c>
      <c r="L60" s="307">
        <v>561990</v>
      </c>
      <c r="M60" s="308">
        <v>5.9</v>
      </c>
      <c r="N60" s="306">
        <v>205141</v>
      </c>
      <c r="O60" s="308">
        <v>2.2000000000000002</v>
      </c>
      <c r="P60" s="307">
        <v>156484</v>
      </c>
      <c r="Q60" s="308">
        <v>1.6</v>
      </c>
      <c r="R60" s="307">
        <v>1510128</v>
      </c>
      <c r="S60" s="308">
        <v>15.8</v>
      </c>
      <c r="T60" s="148" t="str">
        <f t="shared" si="6"/>
        <v>〇</v>
      </c>
      <c r="U60" s="149">
        <f t="shared" si="7"/>
        <v>100</v>
      </c>
      <c r="V60" s="152"/>
      <c r="W60" s="150"/>
      <c r="X60" s="151"/>
      <c r="Y60" s="151"/>
    </row>
    <row r="61" spans="1:25" ht="18" customHeight="1">
      <c r="A61" s="375" t="s">
        <v>28</v>
      </c>
      <c r="B61" s="141" t="s">
        <v>300</v>
      </c>
      <c r="C61" s="194">
        <v>2554234</v>
      </c>
      <c r="D61" s="195">
        <v>1182720</v>
      </c>
      <c r="E61" s="196">
        <v>46.3</v>
      </c>
      <c r="F61" s="195">
        <v>132264</v>
      </c>
      <c r="G61" s="197">
        <v>5.2</v>
      </c>
      <c r="H61" s="195">
        <v>120996</v>
      </c>
      <c r="I61" s="198">
        <v>4.7</v>
      </c>
      <c r="J61" s="195">
        <v>39881</v>
      </c>
      <c r="K61" s="197">
        <v>1.6</v>
      </c>
      <c r="L61" s="195">
        <v>694328</v>
      </c>
      <c r="M61" s="198">
        <v>27.2</v>
      </c>
      <c r="N61" s="194">
        <v>11343</v>
      </c>
      <c r="O61" s="198">
        <v>0.4</v>
      </c>
      <c r="P61" s="195">
        <v>250506</v>
      </c>
      <c r="Q61" s="198">
        <v>9.8000000000000007</v>
      </c>
      <c r="R61" s="195">
        <v>122196</v>
      </c>
      <c r="S61" s="198">
        <v>4.8</v>
      </c>
      <c r="T61" s="148" t="str">
        <f>IF(D61+F61+H61+J61+L61+N61+P61+R61=C61,"〇","✖")</f>
        <v>〇</v>
      </c>
      <c r="U61" s="149">
        <f t="shared" si="5"/>
        <v>100</v>
      </c>
      <c r="W61" s="150"/>
      <c r="X61" s="151"/>
      <c r="Y61" s="151"/>
    </row>
    <row r="62" spans="1:25" ht="18" customHeight="1">
      <c r="A62" s="376"/>
      <c r="B62" s="141" t="s">
        <v>304</v>
      </c>
      <c r="C62" s="194">
        <v>3010396</v>
      </c>
      <c r="D62" s="195">
        <v>1253971</v>
      </c>
      <c r="E62" s="198">
        <v>41.654685961581137</v>
      </c>
      <c r="F62" s="195">
        <v>148747</v>
      </c>
      <c r="G62" s="198">
        <v>4.9411107375906687</v>
      </c>
      <c r="H62" s="195">
        <v>203345</v>
      </c>
      <c r="I62" s="198">
        <v>6.7547591745404922</v>
      </c>
      <c r="J62" s="195">
        <v>39791</v>
      </c>
      <c r="K62" s="197">
        <v>1.3217862367608779</v>
      </c>
      <c r="L62" s="195">
        <v>755808</v>
      </c>
      <c r="M62" s="198">
        <v>25.106597271588189</v>
      </c>
      <c r="N62" s="194">
        <v>12950</v>
      </c>
      <c r="O62" s="198">
        <v>0.43017596356094018</v>
      </c>
      <c r="P62" s="195">
        <v>290418</v>
      </c>
      <c r="Q62" s="198">
        <v>9.6471693425051068</v>
      </c>
      <c r="R62" s="195">
        <v>305366</v>
      </c>
      <c r="S62" s="198">
        <v>10.14371531187259</v>
      </c>
      <c r="T62" s="148" t="str">
        <f t="shared" si="1"/>
        <v>〇</v>
      </c>
      <c r="U62" s="149">
        <f t="shared" si="5"/>
        <v>100</v>
      </c>
      <c r="W62" s="150"/>
      <c r="X62" s="151"/>
      <c r="Y62" s="151"/>
    </row>
    <row r="63" spans="1:25" ht="18" customHeight="1">
      <c r="A63" s="376"/>
      <c r="B63" s="141" t="s">
        <v>305</v>
      </c>
      <c r="C63" s="194">
        <v>2539156</v>
      </c>
      <c r="D63" s="195">
        <v>1329621</v>
      </c>
      <c r="E63" s="198">
        <v>52.364683382982399</v>
      </c>
      <c r="F63" s="195">
        <v>176225</v>
      </c>
      <c r="G63" s="198">
        <v>6.9402982723393096</v>
      </c>
      <c r="H63" s="195">
        <v>141193</v>
      </c>
      <c r="I63" s="198">
        <v>5.5606272320408801</v>
      </c>
      <c r="J63" s="195">
        <v>39452</v>
      </c>
      <c r="K63" s="197">
        <v>1.5537446301054401</v>
      </c>
      <c r="L63" s="195">
        <v>458616</v>
      </c>
      <c r="M63" s="198">
        <v>18.0617496522467</v>
      </c>
      <c r="N63" s="194">
        <v>10095</v>
      </c>
      <c r="O63" s="198">
        <v>0.39757305183297098</v>
      </c>
      <c r="P63" s="195">
        <v>162314</v>
      </c>
      <c r="Q63" s="198">
        <v>6.39243906242862</v>
      </c>
      <c r="R63" s="195">
        <v>221640</v>
      </c>
      <c r="S63" s="198">
        <v>8.7288847160237495</v>
      </c>
      <c r="T63" s="148" t="str">
        <f t="shared" si="1"/>
        <v>〇</v>
      </c>
      <c r="U63" s="149">
        <f t="shared" si="5"/>
        <v>100.00000000000009</v>
      </c>
      <c r="W63" s="150"/>
      <c r="X63" s="151"/>
      <c r="Y63" s="151"/>
    </row>
    <row r="64" spans="1:25" ht="18" customHeight="1">
      <c r="A64" s="376"/>
      <c r="B64" s="141" t="s">
        <v>308</v>
      </c>
      <c r="C64" s="194">
        <v>2251238</v>
      </c>
      <c r="D64" s="195">
        <v>1349971</v>
      </c>
      <c r="E64" s="198">
        <v>59.965716641243617</v>
      </c>
      <c r="F64" s="195">
        <v>176942</v>
      </c>
      <c r="G64" s="198">
        <v>7.8597642719250471</v>
      </c>
      <c r="H64" s="195">
        <v>153817</v>
      </c>
      <c r="I64" s="198">
        <v>6.8325516893371558</v>
      </c>
      <c r="J64" s="195">
        <v>38004</v>
      </c>
      <c r="K64" s="197">
        <v>1.6881378157262803</v>
      </c>
      <c r="L64" s="195">
        <v>201666</v>
      </c>
      <c r="M64" s="198">
        <v>8.9580044402235579</v>
      </c>
      <c r="N64" s="194">
        <v>14227</v>
      </c>
      <c r="O64" s="198">
        <v>0.63196339080985653</v>
      </c>
      <c r="P64" s="195">
        <v>132158</v>
      </c>
      <c r="Q64" s="198">
        <v>5.87045883198489</v>
      </c>
      <c r="R64" s="195">
        <v>184453</v>
      </c>
      <c r="S64" s="198">
        <v>8.1934029187495945</v>
      </c>
      <c r="T64" s="148" t="str">
        <f t="shared" si="1"/>
        <v>〇</v>
      </c>
      <c r="U64" s="149">
        <f t="shared" si="5"/>
        <v>100</v>
      </c>
      <c r="W64" s="150"/>
      <c r="X64" s="151"/>
      <c r="Y64" s="151"/>
    </row>
    <row r="65" spans="1:25" ht="18" customHeight="1">
      <c r="A65" s="377"/>
      <c r="B65" s="191" t="s">
        <v>319</v>
      </c>
      <c r="C65" s="306">
        <v>2342944.9160000002</v>
      </c>
      <c r="D65" s="307">
        <v>1459016.486</v>
      </c>
      <c r="E65" s="308">
        <v>62.3</v>
      </c>
      <c r="F65" s="307">
        <v>201942.351</v>
      </c>
      <c r="G65" s="308">
        <v>8.6</v>
      </c>
      <c r="H65" s="307">
        <v>160604.47700000001</v>
      </c>
      <c r="I65" s="308">
        <v>6.9</v>
      </c>
      <c r="J65" s="307">
        <v>38035.099000000002</v>
      </c>
      <c r="K65" s="309">
        <v>1.6</v>
      </c>
      <c r="L65" s="307">
        <v>161763.16399999999</v>
      </c>
      <c r="M65" s="308">
        <v>6.9</v>
      </c>
      <c r="N65" s="306">
        <v>12583.499</v>
      </c>
      <c r="O65" s="308">
        <v>0.5</v>
      </c>
      <c r="P65" s="307">
        <v>91274.400999999998</v>
      </c>
      <c r="Q65" s="308">
        <v>3.9</v>
      </c>
      <c r="R65" s="307">
        <v>217725.43900000001</v>
      </c>
      <c r="S65" s="308">
        <v>9.3000000000000007</v>
      </c>
      <c r="T65" s="148" t="str">
        <f t="shared" si="1"/>
        <v>〇</v>
      </c>
      <c r="U65" s="149">
        <f>E65+G65+I65+K65+M65+O65+Q65+S65</f>
        <v>100</v>
      </c>
      <c r="V65" s="152"/>
      <c r="W65" s="150"/>
      <c r="X65" s="151"/>
      <c r="Y65" s="151"/>
    </row>
    <row r="66" spans="1:25" ht="18" customHeight="1">
      <c r="A66" s="375" t="s">
        <v>29</v>
      </c>
      <c r="B66" s="141" t="s">
        <v>300</v>
      </c>
      <c r="C66" s="194">
        <v>1191199</v>
      </c>
      <c r="D66" s="195">
        <v>293712</v>
      </c>
      <c r="E66" s="196">
        <v>24.7</v>
      </c>
      <c r="F66" s="195">
        <v>36976</v>
      </c>
      <c r="G66" s="197">
        <v>3.1</v>
      </c>
      <c r="H66" s="195">
        <v>244771</v>
      </c>
      <c r="I66" s="198">
        <v>20.5</v>
      </c>
      <c r="J66" s="195">
        <v>14243</v>
      </c>
      <c r="K66" s="197">
        <v>1.2</v>
      </c>
      <c r="L66" s="195">
        <v>216564</v>
      </c>
      <c r="M66" s="198">
        <v>18.2</v>
      </c>
      <c r="N66" s="194">
        <v>2258</v>
      </c>
      <c r="O66" s="198">
        <v>0.2</v>
      </c>
      <c r="P66" s="195">
        <v>163668</v>
      </c>
      <c r="Q66" s="198">
        <v>13.7</v>
      </c>
      <c r="R66" s="195">
        <v>219007</v>
      </c>
      <c r="S66" s="198">
        <v>18.399999999999999</v>
      </c>
      <c r="T66" s="148" t="str">
        <f t="shared" si="1"/>
        <v>〇</v>
      </c>
      <c r="U66" s="149">
        <f t="shared" si="5"/>
        <v>100</v>
      </c>
      <c r="W66" s="150"/>
      <c r="X66" s="151"/>
      <c r="Y66" s="151"/>
    </row>
    <row r="67" spans="1:25" ht="18" customHeight="1">
      <c r="A67" s="376"/>
      <c r="B67" s="141" t="s">
        <v>304</v>
      </c>
      <c r="C67" s="199">
        <v>1250263</v>
      </c>
      <c r="D67" s="195">
        <v>310138</v>
      </c>
      <c r="E67" s="198">
        <v>24.805820855292048</v>
      </c>
      <c r="F67" s="195">
        <v>40436</v>
      </c>
      <c r="G67" s="198">
        <v>3.2341995244200623</v>
      </c>
      <c r="H67" s="195">
        <v>275996</v>
      </c>
      <c r="I67" s="198">
        <v>22.075035412549198</v>
      </c>
      <c r="J67" s="195">
        <v>14162</v>
      </c>
      <c r="K67" s="197">
        <v>1.1327216753595044</v>
      </c>
      <c r="L67" s="195">
        <v>231096</v>
      </c>
      <c r="M67" s="198">
        <v>18.483791010371416</v>
      </c>
      <c r="N67" s="194">
        <v>3943</v>
      </c>
      <c r="O67" s="198">
        <v>0.315373645385011</v>
      </c>
      <c r="P67" s="195">
        <v>138220</v>
      </c>
      <c r="Q67" s="198">
        <v>11.055273970356637</v>
      </c>
      <c r="R67" s="195">
        <v>236272</v>
      </c>
      <c r="S67" s="198">
        <v>18.89778390626612</v>
      </c>
      <c r="T67" s="148" t="str">
        <f t="shared" si="1"/>
        <v>〇</v>
      </c>
      <c r="U67" s="149">
        <f t="shared" si="5"/>
        <v>100</v>
      </c>
      <c r="W67" s="150"/>
      <c r="X67" s="151"/>
      <c r="Y67" s="151"/>
    </row>
    <row r="68" spans="1:25" ht="18" customHeight="1">
      <c r="A68" s="376"/>
      <c r="B68" s="141" t="s">
        <v>305</v>
      </c>
      <c r="C68" s="199">
        <v>1193391</v>
      </c>
      <c r="D68" s="195">
        <v>318980</v>
      </c>
      <c r="E68" s="198">
        <v>26.728875950966614</v>
      </c>
      <c r="F68" s="195">
        <v>45562</v>
      </c>
      <c r="G68" s="198">
        <v>3.8178601983758886</v>
      </c>
      <c r="H68" s="195">
        <v>262799</v>
      </c>
      <c r="I68" s="198">
        <v>22.021198416948007</v>
      </c>
      <c r="J68" s="195">
        <v>14011</v>
      </c>
      <c r="K68" s="197">
        <v>1.1740494104614498</v>
      </c>
      <c r="L68" s="195">
        <v>243618</v>
      </c>
      <c r="M68" s="198">
        <v>20.413929717921452</v>
      </c>
      <c r="N68" s="194">
        <v>2634</v>
      </c>
      <c r="O68" s="198">
        <v>0.22071559111808284</v>
      </c>
      <c r="P68" s="195">
        <v>106515</v>
      </c>
      <c r="Q68" s="198">
        <v>8.9254066772750917</v>
      </c>
      <c r="R68" s="195">
        <v>199272</v>
      </c>
      <c r="S68" s="198">
        <v>16.69796403693341</v>
      </c>
      <c r="T68" s="148" t="str">
        <f t="shared" si="1"/>
        <v>〇</v>
      </c>
      <c r="U68" s="149">
        <f t="shared" si="5"/>
        <v>100</v>
      </c>
      <c r="W68" s="150"/>
      <c r="X68" s="151"/>
      <c r="Y68" s="151"/>
    </row>
    <row r="69" spans="1:25" ht="18" customHeight="1">
      <c r="A69" s="376"/>
      <c r="B69" s="141" t="s">
        <v>308</v>
      </c>
      <c r="C69" s="199">
        <v>1148075</v>
      </c>
      <c r="D69" s="195">
        <v>316204</v>
      </c>
      <c r="E69" s="198">
        <v>27.5</v>
      </c>
      <c r="F69" s="195">
        <v>45749</v>
      </c>
      <c r="G69" s="198">
        <v>4</v>
      </c>
      <c r="H69" s="195">
        <v>267304</v>
      </c>
      <c r="I69" s="198">
        <v>23.3</v>
      </c>
      <c r="J69" s="195">
        <v>13733</v>
      </c>
      <c r="K69" s="197">
        <v>1.2</v>
      </c>
      <c r="L69" s="195">
        <v>182835</v>
      </c>
      <c r="M69" s="198">
        <v>15.9</v>
      </c>
      <c r="N69" s="194">
        <v>5518</v>
      </c>
      <c r="O69" s="198">
        <v>0.5</v>
      </c>
      <c r="P69" s="195">
        <v>101884</v>
      </c>
      <c r="Q69" s="198">
        <v>8.9</v>
      </c>
      <c r="R69" s="195">
        <v>214848</v>
      </c>
      <c r="S69" s="198">
        <v>18.700000000000003</v>
      </c>
      <c r="T69" s="148" t="str">
        <f t="shared" si="1"/>
        <v>〇</v>
      </c>
      <c r="U69" s="149">
        <f t="shared" si="5"/>
        <v>100.00000000000001</v>
      </c>
      <c r="W69" s="150"/>
      <c r="X69" s="151"/>
      <c r="Y69" s="151"/>
    </row>
    <row r="70" spans="1:25" ht="18" customHeight="1">
      <c r="A70" s="377"/>
      <c r="B70" s="191" t="s">
        <v>319</v>
      </c>
      <c r="C70" s="200">
        <v>1119990</v>
      </c>
      <c r="D70" s="307">
        <v>331322</v>
      </c>
      <c r="E70" s="308">
        <v>29.6</v>
      </c>
      <c r="F70" s="307">
        <v>51649</v>
      </c>
      <c r="G70" s="308">
        <v>4.5999999999999996</v>
      </c>
      <c r="H70" s="307">
        <v>286636</v>
      </c>
      <c r="I70" s="308">
        <v>25.6</v>
      </c>
      <c r="J70" s="307">
        <v>13241</v>
      </c>
      <c r="K70" s="309">
        <v>1.2</v>
      </c>
      <c r="L70" s="307">
        <v>168601</v>
      </c>
      <c r="M70" s="308">
        <v>15.1</v>
      </c>
      <c r="N70" s="306">
        <v>2675</v>
      </c>
      <c r="O70" s="308">
        <v>0.2</v>
      </c>
      <c r="P70" s="307">
        <v>97048</v>
      </c>
      <c r="Q70" s="308">
        <v>8.6999999999999993</v>
      </c>
      <c r="R70" s="307">
        <v>168818</v>
      </c>
      <c r="S70" s="308">
        <v>15</v>
      </c>
      <c r="T70" s="148" t="str">
        <f t="shared" si="1"/>
        <v>〇</v>
      </c>
      <c r="U70" s="149">
        <f t="shared" si="5"/>
        <v>100.00000000000001</v>
      </c>
      <c r="V70" s="152"/>
      <c r="W70" s="150"/>
      <c r="X70" s="151"/>
      <c r="Y70" s="151"/>
    </row>
    <row r="71" spans="1:25" ht="18" customHeight="1">
      <c r="A71" s="375" t="s">
        <v>258</v>
      </c>
      <c r="B71" s="141" t="s">
        <v>300</v>
      </c>
      <c r="C71" s="194">
        <v>616912</v>
      </c>
      <c r="D71" s="195">
        <v>156210</v>
      </c>
      <c r="E71" s="196">
        <v>25.3</v>
      </c>
      <c r="F71" s="195">
        <v>17254</v>
      </c>
      <c r="G71" s="197">
        <v>2.8</v>
      </c>
      <c r="H71" s="195">
        <v>133878</v>
      </c>
      <c r="I71" s="198">
        <v>21.7</v>
      </c>
      <c r="J71" s="195">
        <v>9322</v>
      </c>
      <c r="K71" s="197">
        <v>1.5</v>
      </c>
      <c r="L71" s="195">
        <v>114055</v>
      </c>
      <c r="M71" s="198">
        <v>18.5</v>
      </c>
      <c r="N71" s="194">
        <v>1568</v>
      </c>
      <c r="O71" s="198">
        <v>0.3</v>
      </c>
      <c r="P71" s="195">
        <v>82412</v>
      </c>
      <c r="Q71" s="198">
        <v>13.4</v>
      </c>
      <c r="R71" s="195">
        <v>102213</v>
      </c>
      <c r="S71" s="198">
        <v>16.600000000000001</v>
      </c>
      <c r="T71" s="148" t="str">
        <f t="shared" ref="T71:T75" si="8">IF(D71+F71+H71+J71+L71+N71+P71+R71=C71,"〇","✖")</f>
        <v>〇</v>
      </c>
      <c r="U71" s="149">
        <f t="shared" ref="U71:U75" si="9">E71+G71+I71+K71+M71+O71+Q71+S71</f>
        <v>100.1</v>
      </c>
      <c r="V71" s="152"/>
      <c r="W71" s="150"/>
      <c r="X71" s="151"/>
      <c r="Y71" s="151"/>
    </row>
    <row r="72" spans="1:25" ht="18" customHeight="1">
      <c r="A72" s="376"/>
      <c r="B72" s="141" t="s">
        <v>304</v>
      </c>
      <c r="C72" s="199">
        <v>645178</v>
      </c>
      <c r="D72" s="195">
        <v>165445</v>
      </c>
      <c r="E72" s="198">
        <v>25.6</v>
      </c>
      <c r="F72" s="195">
        <v>18972</v>
      </c>
      <c r="G72" s="198">
        <v>2.9</v>
      </c>
      <c r="H72" s="195">
        <v>154256</v>
      </c>
      <c r="I72" s="198">
        <v>23.9</v>
      </c>
      <c r="J72" s="195">
        <v>9428</v>
      </c>
      <c r="K72" s="197">
        <v>1.46</v>
      </c>
      <c r="L72" s="195">
        <v>111771</v>
      </c>
      <c r="M72" s="198">
        <v>17.3</v>
      </c>
      <c r="N72" s="194">
        <v>907</v>
      </c>
      <c r="O72" s="198">
        <v>0.1</v>
      </c>
      <c r="P72" s="195">
        <v>72971</v>
      </c>
      <c r="Q72" s="198">
        <v>11.3</v>
      </c>
      <c r="R72" s="195">
        <v>111428</v>
      </c>
      <c r="S72" s="198">
        <v>17.3</v>
      </c>
      <c r="T72" s="148" t="str">
        <f t="shared" si="8"/>
        <v>〇</v>
      </c>
      <c r="U72" s="149">
        <f t="shared" si="9"/>
        <v>99.859999999999985</v>
      </c>
      <c r="V72" s="152"/>
      <c r="W72" s="150"/>
      <c r="X72" s="151"/>
      <c r="Y72" s="151"/>
    </row>
    <row r="73" spans="1:25" ht="18" customHeight="1">
      <c r="A73" s="376"/>
      <c r="B73" s="141" t="s">
        <v>305</v>
      </c>
      <c r="C73" s="199">
        <v>643087</v>
      </c>
      <c r="D73" s="195">
        <v>170733</v>
      </c>
      <c r="E73" s="198">
        <v>26.5</v>
      </c>
      <c r="F73" s="195">
        <v>21558</v>
      </c>
      <c r="G73" s="198">
        <v>3.4</v>
      </c>
      <c r="H73" s="195">
        <v>148940</v>
      </c>
      <c r="I73" s="198">
        <v>23.2</v>
      </c>
      <c r="J73" s="195">
        <v>9096</v>
      </c>
      <c r="K73" s="197">
        <v>1.4</v>
      </c>
      <c r="L73" s="195">
        <v>110097</v>
      </c>
      <c r="M73" s="198">
        <v>17.100000000000001</v>
      </c>
      <c r="N73" s="194">
        <v>827</v>
      </c>
      <c r="O73" s="198">
        <v>0.1</v>
      </c>
      <c r="P73" s="195">
        <v>54945</v>
      </c>
      <c r="Q73" s="198">
        <v>8.5</v>
      </c>
      <c r="R73" s="195">
        <v>126890</v>
      </c>
      <c r="S73" s="198">
        <v>19.7</v>
      </c>
      <c r="T73" s="148" t="str">
        <f t="shared" si="8"/>
        <v>✖</v>
      </c>
      <c r="U73" s="149">
        <f t="shared" si="9"/>
        <v>99.899999999999991</v>
      </c>
      <c r="V73" s="152"/>
      <c r="W73" s="150"/>
      <c r="X73" s="151"/>
      <c r="Y73" s="151"/>
    </row>
    <row r="74" spans="1:25" ht="18" customHeight="1">
      <c r="A74" s="376"/>
      <c r="B74" s="141" t="s">
        <v>308</v>
      </c>
      <c r="C74" s="199">
        <v>617351</v>
      </c>
      <c r="D74" s="195">
        <v>171242</v>
      </c>
      <c r="E74" s="198">
        <v>27.7</v>
      </c>
      <c r="F74" s="195">
        <v>21648</v>
      </c>
      <c r="G74" s="198">
        <v>3.5</v>
      </c>
      <c r="H74" s="195">
        <v>151165</v>
      </c>
      <c r="I74" s="198">
        <v>24.5</v>
      </c>
      <c r="J74" s="195">
        <v>8913</v>
      </c>
      <c r="K74" s="197">
        <v>1.4</v>
      </c>
      <c r="L74" s="195">
        <v>78217</v>
      </c>
      <c r="M74" s="198">
        <v>12.7</v>
      </c>
      <c r="N74" s="194">
        <v>1136</v>
      </c>
      <c r="O74" s="198">
        <v>0.2</v>
      </c>
      <c r="P74" s="195">
        <v>47762</v>
      </c>
      <c r="Q74" s="198">
        <v>7.7</v>
      </c>
      <c r="R74" s="195">
        <v>137268</v>
      </c>
      <c r="S74" s="198">
        <v>22.2</v>
      </c>
      <c r="T74" s="148" t="str">
        <f t="shared" si="8"/>
        <v>〇</v>
      </c>
      <c r="U74" s="149">
        <f t="shared" si="9"/>
        <v>99.9</v>
      </c>
      <c r="V74" s="152"/>
      <c r="W74" s="150"/>
      <c r="X74" s="151"/>
      <c r="Y74" s="151"/>
    </row>
    <row r="75" spans="1:25" ht="18" customHeight="1">
      <c r="A75" s="377"/>
      <c r="B75" s="191" t="s">
        <v>319</v>
      </c>
      <c r="C75" s="200">
        <v>618554</v>
      </c>
      <c r="D75" s="307">
        <v>178330</v>
      </c>
      <c r="E75" s="308">
        <v>28.830142558289175</v>
      </c>
      <c r="F75" s="307">
        <v>24419</v>
      </c>
      <c r="G75" s="308">
        <v>3.9477555718659971</v>
      </c>
      <c r="H75" s="307">
        <v>155492</v>
      </c>
      <c r="I75" s="308">
        <v>25.137983102526213</v>
      </c>
      <c r="J75" s="307">
        <v>8880</v>
      </c>
      <c r="K75" s="309">
        <v>1.4356062688140405</v>
      </c>
      <c r="L75" s="307">
        <v>76353</v>
      </c>
      <c r="M75" s="308">
        <v>12.343788901211536</v>
      </c>
      <c r="N75" s="306">
        <v>1332</v>
      </c>
      <c r="O75" s="308">
        <v>0.2153409403221061</v>
      </c>
      <c r="P75" s="307">
        <v>55432</v>
      </c>
      <c r="Q75" s="308">
        <v>8.961545798749988</v>
      </c>
      <c r="R75" s="307">
        <v>118316</v>
      </c>
      <c r="S75" s="308">
        <v>19.127836858220949</v>
      </c>
      <c r="T75" s="148" t="str">
        <f t="shared" si="8"/>
        <v>〇</v>
      </c>
      <c r="U75" s="149">
        <f t="shared" si="9"/>
        <v>100</v>
      </c>
      <c r="V75" s="152"/>
      <c r="W75" s="150"/>
      <c r="X75" s="151"/>
      <c r="Y75" s="151"/>
    </row>
    <row r="76" spans="1:25" ht="18" customHeight="1">
      <c r="A76" s="375" t="s">
        <v>303</v>
      </c>
      <c r="B76" s="141" t="s">
        <v>300</v>
      </c>
      <c r="C76" s="194">
        <v>623972</v>
      </c>
      <c r="D76" s="195">
        <v>169068</v>
      </c>
      <c r="E76" s="196">
        <v>27.095446590552143</v>
      </c>
      <c r="F76" s="195">
        <v>18520</v>
      </c>
      <c r="G76" s="197">
        <v>2.9680819011109474</v>
      </c>
      <c r="H76" s="195">
        <v>125944</v>
      </c>
      <c r="I76" s="198">
        <v>20.184239036367018</v>
      </c>
      <c r="J76" s="195">
        <v>6962</v>
      </c>
      <c r="K76" s="197">
        <v>1.115755194143327</v>
      </c>
      <c r="L76" s="195">
        <v>144381</v>
      </c>
      <c r="M76" s="198">
        <v>23.1390190585475</v>
      </c>
      <c r="N76" s="194">
        <v>1333</v>
      </c>
      <c r="O76" s="198">
        <v>0.21363138089529657</v>
      </c>
      <c r="P76" s="195">
        <v>87414</v>
      </c>
      <c r="Q76" s="198">
        <v>14.009282467803041</v>
      </c>
      <c r="R76" s="195">
        <v>70350</v>
      </c>
      <c r="S76" s="198">
        <v>11.274544370580731</v>
      </c>
      <c r="T76" s="148" t="str">
        <f t="shared" ref="T76:T80" si="10">IF(D76+F76+H76+J76+L76+N76+P76+R76=C76,"〇","✖")</f>
        <v>〇</v>
      </c>
      <c r="U76" s="149">
        <f t="shared" ref="U76:U80" si="11">E76+G76+I76+K76+M76+O76+Q76+S76</f>
        <v>100</v>
      </c>
      <c r="V76" s="152"/>
      <c r="W76" s="150"/>
      <c r="X76" s="151"/>
      <c r="Y76" s="151"/>
    </row>
    <row r="77" spans="1:25" ht="18" customHeight="1">
      <c r="A77" s="376"/>
      <c r="B77" s="141" t="s">
        <v>304</v>
      </c>
      <c r="C77" s="199">
        <v>673572</v>
      </c>
      <c r="D77" s="195">
        <v>178427</v>
      </c>
      <c r="E77" s="198">
        <v>26.489669998159073</v>
      </c>
      <c r="F77" s="195">
        <v>20450</v>
      </c>
      <c r="G77" s="198">
        <v>3.036052567505775</v>
      </c>
      <c r="H77" s="195">
        <v>146561</v>
      </c>
      <c r="I77" s="198">
        <v>21.758772633066695</v>
      </c>
      <c r="J77" s="195">
        <v>7175</v>
      </c>
      <c r="K77" s="197">
        <v>1.0652164876212193</v>
      </c>
      <c r="L77" s="195">
        <v>144129</v>
      </c>
      <c r="M77" s="198">
        <v>21.397712493987282</v>
      </c>
      <c r="N77" s="194">
        <v>1311</v>
      </c>
      <c r="O77" s="198">
        <v>0.19463398122249737</v>
      </c>
      <c r="P77" s="195">
        <v>85826</v>
      </c>
      <c r="Q77" s="198">
        <v>12.741919200916902</v>
      </c>
      <c r="R77" s="195">
        <v>89693</v>
      </c>
      <c r="S77" s="198">
        <v>13.316022637520561</v>
      </c>
      <c r="T77" s="148" t="str">
        <f t="shared" si="10"/>
        <v>〇</v>
      </c>
      <c r="U77" s="149">
        <f t="shared" si="11"/>
        <v>100</v>
      </c>
      <c r="V77" s="152"/>
      <c r="W77" s="150"/>
      <c r="X77" s="151"/>
      <c r="Y77" s="151"/>
    </row>
    <row r="78" spans="1:25" ht="18" customHeight="1">
      <c r="A78" s="376"/>
      <c r="B78" s="141" t="s">
        <v>305</v>
      </c>
      <c r="C78" s="199">
        <v>649453</v>
      </c>
      <c r="D78" s="195">
        <v>185191</v>
      </c>
      <c r="E78" s="198">
        <v>28.5149194783918</v>
      </c>
      <c r="F78" s="195">
        <v>23406</v>
      </c>
      <c r="G78" s="198">
        <v>3.6039559444640301</v>
      </c>
      <c r="H78" s="195">
        <v>142607</v>
      </c>
      <c r="I78" s="198">
        <v>21.958016977364</v>
      </c>
      <c r="J78" s="195">
        <v>7211</v>
      </c>
      <c r="K78" s="197">
        <v>1.11031899152056</v>
      </c>
      <c r="L78" s="195">
        <v>149537</v>
      </c>
      <c r="M78" s="198">
        <v>23.025068788657499</v>
      </c>
      <c r="N78" s="194">
        <v>720</v>
      </c>
      <c r="O78" s="198">
        <v>0.11086252584867599</v>
      </c>
      <c r="P78" s="195">
        <v>57923</v>
      </c>
      <c r="Q78" s="198">
        <v>8.9187362287956198</v>
      </c>
      <c r="R78" s="195">
        <v>82858</v>
      </c>
      <c r="S78" s="198">
        <v>12.758121064957701</v>
      </c>
      <c r="T78" s="148" t="str">
        <f t="shared" si="10"/>
        <v>〇</v>
      </c>
      <c r="U78" s="149">
        <f t="shared" si="11"/>
        <v>99.999999999999901</v>
      </c>
      <c r="V78" s="152"/>
      <c r="W78" s="150"/>
      <c r="X78" s="151"/>
      <c r="Y78" s="151"/>
    </row>
    <row r="79" spans="1:25" ht="18" customHeight="1">
      <c r="A79" s="376"/>
      <c r="B79" s="141" t="s">
        <v>308</v>
      </c>
      <c r="C79" s="199">
        <v>693733</v>
      </c>
      <c r="D79" s="195">
        <v>185696</v>
      </c>
      <c r="E79" s="198">
        <v>26.767646918915489</v>
      </c>
      <c r="F79" s="195">
        <v>23498</v>
      </c>
      <c r="G79" s="198">
        <v>3.3871821003181339</v>
      </c>
      <c r="H79" s="195">
        <v>153144</v>
      </c>
      <c r="I79" s="198">
        <v>22.075351756367365</v>
      </c>
      <c r="J79" s="195">
        <v>7468</v>
      </c>
      <c r="K79" s="197">
        <v>1.0764948474413065</v>
      </c>
      <c r="L79" s="195">
        <v>150108</v>
      </c>
      <c r="M79" s="198">
        <v>21.637719410781958</v>
      </c>
      <c r="N79" s="194">
        <v>977</v>
      </c>
      <c r="O79" s="198">
        <v>0.14083227985406491</v>
      </c>
      <c r="P79" s="195">
        <v>66204</v>
      </c>
      <c r="Q79" s="198">
        <v>9.5431527691489375</v>
      </c>
      <c r="R79" s="195">
        <v>106638</v>
      </c>
      <c r="S79" s="198">
        <v>15.371619917172746</v>
      </c>
      <c r="T79" s="148" t="str">
        <f t="shared" si="10"/>
        <v>〇</v>
      </c>
      <c r="U79" s="149">
        <f t="shared" si="11"/>
        <v>100</v>
      </c>
      <c r="V79" s="152"/>
      <c r="W79" s="150"/>
      <c r="X79" s="151"/>
      <c r="Y79" s="151"/>
    </row>
    <row r="80" spans="1:25" ht="18" customHeight="1">
      <c r="A80" s="377"/>
      <c r="B80" s="191" t="s">
        <v>319</v>
      </c>
      <c r="C80" s="200">
        <v>1045971</v>
      </c>
      <c r="D80" s="307">
        <v>197894</v>
      </c>
      <c r="E80" s="308">
        <v>18.899999999999999</v>
      </c>
      <c r="F80" s="307">
        <v>26552</v>
      </c>
      <c r="G80" s="308">
        <v>2.5</v>
      </c>
      <c r="H80" s="307">
        <v>226966</v>
      </c>
      <c r="I80" s="308">
        <v>21.7</v>
      </c>
      <c r="J80" s="307">
        <v>7101</v>
      </c>
      <c r="K80" s="309">
        <v>0.7</v>
      </c>
      <c r="L80" s="307">
        <v>305816</v>
      </c>
      <c r="M80" s="308">
        <v>29.2</v>
      </c>
      <c r="N80" s="306">
        <v>1380</v>
      </c>
      <c r="O80" s="308">
        <v>0.1</v>
      </c>
      <c r="P80" s="307">
        <v>145305</v>
      </c>
      <c r="Q80" s="308">
        <v>13.9</v>
      </c>
      <c r="R80" s="307">
        <v>134957</v>
      </c>
      <c r="S80" s="308">
        <v>12.9</v>
      </c>
      <c r="T80" s="148" t="str">
        <f t="shared" si="10"/>
        <v>〇</v>
      </c>
      <c r="U80" s="149">
        <f t="shared" si="11"/>
        <v>99.9</v>
      </c>
      <c r="V80" s="152"/>
      <c r="W80" s="150"/>
      <c r="X80" s="151"/>
      <c r="Y80" s="151"/>
    </row>
    <row r="81" spans="1:25" ht="18" customHeight="1">
      <c r="A81" s="376" t="s">
        <v>129</v>
      </c>
      <c r="B81" s="141" t="s">
        <v>300</v>
      </c>
      <c r="C81" s="195">
        <v>501232</v>
      </c>
      <c r="D81" s="195">
        <v>108111</v>
      </c>
      <c r="E81" s="196">
        <v>21.6</v>
      </c>
      <c r="F81" s="195">
        <v>12894</v>
      </c>
      <c r="G81" s="197">
        <v>2.6</v>
      </c>
      <c r="H81" s="195">
        <v>129650</v>
      </c>
      <c r="I81" s="198">
        <v>25.9</v>
      </c>
      <c r="J81" s="195">
        <v>5099</v>
      </c>
      <c r="K81" s="197">
        <v>1</v>
      </c>
      <c r="L81" s="195">
        <v>107976</v>
      </c>
      <c r="M81" s="198">
        <v>21.5</v>
      </c>
      <c r="N81" s="194">
        <v>1829</v>
      </c>
      <c r="O81" s="198">
        <v>0.4</v>
      </c>
      <c r="P81" s="195">
        <v>79791</v>
      </c>
      <c r="Q81" s="198">
        <v>15.9</v>
      </c>
      <c r="R81" s="195">
        <v>55882</v>
      </c>
      <c r="S81" s="198">
        <v>11.1</v>
      </c>
      <c r="T81" s="148" t="str">
        <f t="shared" si="1"/>
        <v>〇</v>
      </c>
      <c r="U81" s="149">
        <f t="shared" si="5"/>
        <v>100</v>
      </c>
      <c r="W81" s="150"/>
      <c r="X81" s="151"/>
      <c r="Y81" s="151"/>
    </row>
    <row r="82" spans="1:25" ht="18" customHeight="1">
      <c r="A82" s="376"/>
      <c r="B82" s="141" t="s">
        <v>304</v>
      </c>
      <c r="C82" s="199">
        <v>549724</v>
      </c>
      <c r="D82" s="195">
        <v>117568</v>
      </c>
      <c r="E82" s="198">
        <v>21.4</v>
      </c>
      <c r="F82" s="195">
        <v>14178</v>
      </c>
      <c r="G82" s="198">
        <v>2.6</v>
      </c>
      <c r="H82" s="195">
        <v>146794</v>
      </c>
      <c r="I82" s="198">
        <v>26.7</v>
      </c>
      <c r="J82" s="195">
        <v>4988</v>
      </c>
      <c r="K82" s="197">
        <v>0.9</v>
      </c>
      <c r="L82" s="195">
        <v>109790</v>
      </c>
      <c r="M82" s="198">
        <v>20</v>
      </c>
      <c r="N82" s="194">
        <v>1316</v>
      </c>
      <c r="O82" s="198">
        <v>0.3</v>
      </c>
      <c r="P82" s="195">
        <v>80764</v>
      </c>
      <c r="Q82" s="198">
        <v>14.7</v>
      </c>
      <c r="R82" s="195">
        <v>74326</v>
      </c>
      <c r="S82" s="198">
        <v>13.4</v>
      </c>
      <c r="T82" s="148" t="str">
        <f t="shared" si="1"/>
        <v>〇</v>
      </c>
      <c r="U82" s="149">
        <f t="shared" si="5"/>
        <v>100</v>
      </c>
      <c r="W82" s="150"/>
      <c r="X82" s="151"/>
      <c r="Y82" s="151"/>
    </row>
    <row r="83" spans="1:25" ht="18" customHeight="1">
      <c r="A83" s="376"/>
      <c r="B83" s="141" t="s">
        <v>305</v>
      </c>
      <c r="C83" s="199">
        <v>530103</v>
      </c>
      <c r="D83" s="195">
        <v>121239</v>
      </c>
      <c r="E83" s="198">
        <v>22.9</v>
      </c>
      <c r="F83" s="195">
        <v>16120</v>
      </c>
      <c r="G83" s="198">
        <v>3</v>
      </c>
      <c r="H83" s="195">
        <v>140704</v>
      </c>
      <c r="I83" s="198">
        <v>26.5</v>
      </c>
      <c r="J83" s="195">
        <v>5048</v>
      </c>
      <c r="K83" s="197">
        <v>0.9</v>
      </c>
      <c r="L83" s="195">
        <v>120442</v>
      </c>
      <c r="M83" s="198">
        <v>22.7</v>
      </c>
      <c r="N83" s="194">
        <v>1141</v>
      </c>
      <c r="O83" s="198">
        <v>0.3</v>
      </c>
      <c r="P83" s="195">
        <v>64126</v>
      </c>
      <c r="Q83" s="198">
        <v>12.1</v>
      </c>
      <c r="R83" s="195">
        <v>61283</v>
      </c>
      <c r="S83" s="198">
        <v>11.6</v>
      </c>
      <c r="T83" s="148" t="str">
        <f t="shared" si="1"/>
        <v>〇</v>
      </c>
      <c r="U83" s="149">
        <f t="shared" si="5"/>
        <v>99.999999999999986</v>
      </c>
      <c r="W83" s="150"/>
      <c r="X83" s="151"/>
      <c r="Y83" s="151"/>
    </row>
    <row r="84" spans="1:25" ht="18" customHeight="1">
      <c r="A84" s="376"/>
      <c r="B84" s="141" t="s">
        <v>308</v>
      </c>
      <c r="C84" s="199">
        <v>539080</v>
      </c>
      <c r="D84" s="195">
        <v>146531</v>
      </c>
      <c r="E84" s="198">
        <v>27.1</v>
      </c>
      <c r="F84" s="195">
        <v>16186</v>
      </c>
      <c r="G84" s="198">
        <v>3</v>
      </c>
      <c r="H84" s="195">
        <v>143285</v>
      </c>
      <c r="I84" s="198">
        <v>26.6</v>
      </c>
      <c r="J84" s="195">
        <v>5336</v>
      </c>
      <c r="K84" s="197">
        <v>1</v>
      </c>
      <c r="L84" s="195">
        <v>86012</v>
      </c>
      <c r="M84" s="198">
        <v>16</v>
      </c>
      <c r="N84" s="194">
        <v>1249</v>
      </c>
      <c r="O84" s="198">
        <v>0.3</v>
      </c>
      <c r="P84" s="195">
        <v>70571</v>
      </c>
      <c r="Q84" s="198">
        <v>13.1</v>
      </c>
      <c r="R84" s="195">
        <v>69910</v>
      </c>
      <c r="S84" s="198">
        <v>12.9</v>
      </c>
      <c r="T84" s="148" t="str">
        <f t="shared" si="1"/>
        <v>〇</v>
      </c>
      <c r="U84" s="149">
        <f t="shared" si="5"/>
        <v>100</v>
      </c>
      <c r="W84" s="150"/>
      <c r="X84" s="151"/>
      <c r="Y84" s="151"/>
    </row>
    <row r="85" spans="1:25" ht="18" customHeight="1">
      <c r="A85" s="377"/>
      <c r="B85" s="191" t="s">
        <v>319</v>
      </c>
      <c r="C85" s="200">
        <v>522766</v>
      </c>
      <c r="D85" s="307">
        <v>156030</v>
      </c>
      <c r="E85" s="308">
        <v>29.8</v>
      </c>
      <c r="F85" s="307">
        <v>18257</v>
      </c>
      <c r="G85" s="308">
        <v>3.5</v>
      </c>
      <c r="H85" s="307">
        <v>142125</v>
      </c>
      <c r="I85" s="308">
        <v>27.2</v>
      </c>
      <c r="J85" s="307">
        <v>5180</v>
      </c>
      <c r="K85" s="309">
        <v>1</v>
      </c>
      <c r="L85" s="307">
        <v>79750</v>
      </c>
      <c r="M85" s="308">
        <v>15.3</v>
      </c>
      <c r="N85" s="306">
        <v>1039</v>
      </c>
      <c r="O85" s="308">
        <v>0.2</v>
      </c>
      <c r="P85" s="307">
        <v>56708</v>
      </c>
      <c r="Q85" s="308">
        <v>10.9</v>
      </c>
      <c r="R85" s="307">
        <v>63677</v>
      </c>
      <c r="S85" s="308">
        <v>12.1</v>
      </c>
      <c r="T85" s="148" t="str">
        <f t="shared" si="1"/>
        <v>〇</v>
      </c>
      <c r="U85" s="149">
        <f t="shared" ref="U85:U116" si="12">E85+G85+I85+K85+M85+O85+Q85+S85</f>
        <v>100</v>
      </c>
      <c r="V85" s="152"/>
      <c r="W85" s="150"/>
      <c r="X85" s="151"/>
      <c r="Y85" s="151"/>
    </row>
    <row r="86" spans="1:25" ht="18" customHeight="1">
      <c r="A86" s="376" t="s">
        <v>73</v>
      </c>
      <c r="B86" s="141" t="s">
        <v>300</v>
      </c>
      <c r="C86" s="195">
        <v>592744</v>
      </c>
      <c r="D86" s="195">
        <v>115071</v>
      </c>
      <c r="E86" s="196">
        <v>19.399999999999999</v>
      </c>
      <c r="F86" s="195">
        <v>13355</v>
      </c>
      <c r="G86" s="197">
        <v>2.2999999999999998</v>
      </c>
      <c r="H86" s="195">
        <v>138046</v>
      </c>
      <c r="I86" s="198">
        <v>23.3</v>
      </c>
      <c r="J86" s="195">
        <v>9027</v>
      </c>
      <c r="K86" s="197">
        <v>1.5</v>
      </c>
      <c r="L86" s="195">
        <v>109722</v>
      </c>
      <c r="M86" s="198">
        <v>18.5</v>
      </c>
      <c r="N86" s="194">
        <v>3588</v>
      </c>
      <c r="O86" s="198">
        <v>0.6</v>
      </c>
      <c r="P86" s="195">
        <v>70261</v>
      </c>
      <c r="Q86" s="198">
        <v>11.9</v>
      </c>
      <c r="R86" s="195">
        <v>133674</v>
      </c>
      <c r="S86" s="198">
        <v>22.6</v>
      </c>
      <c r="T86" s="148" t="str">
        <f t="shared" ref="T86:T159" si="13">IF(D86+F86+H86+J86+L86+N86+P86+R86=C86,"〇","✖")</f>
        <v>〇</v>
      </c>
      <c r="U86" s="149">
        <f t="shared" si="12"/>
        <v>100.1</v>
      </c>
      <c r="W86" s="150"/>
      <c r="X86" s="151"/>
      <c r="Y86" s="151"/>
    </row>
    <row r="87" spans="1:25" ht="18" customHeight="1">
      <c r="A87" s="376"/>
      <c r="B87" s="141" t="s">
        <v>304</v>
      </c>
      <c r="C87" s="195">
        <v>600046</v>
      </c>
      <c r="D87" s="195">
        <v>124825</v>
      </c>
      <c r="E87" s="198">
        <v>20.8</v>
      </c>
      <c r="F87" s="195">
        <v>14689</v>
      </c>
      <c r="G87" s="198">
        <v>2.5</v>
      </c>
      <c r="H87" s="195">
        <v>155668</v>
      </c>
      <c r="I87" s="198">
        <v>25.9</v>
      </c>
      <c r="J87" s="195">
        <v>8966</v>
      </c>
      <c r="K87" s="197">
        <v>1.5</v>
      </c>
      <c r="L87" s="195">
        <v>107449</v>
      </c>
      <c r="M87" s="198">
        <v>17.899999999999999</v>
      </c>
      <c r="N87" s="194">
        <v>2996</v>
      </c>
      <c r="O87" s="198">
        <v>0.5</v>
      </c>
      <c r="P87" s="195">
        <v>63908</v>
      </c>
      <c r="Q87" s="198">
        <v>10.7</v>
      </c>
      <c r="R87" s="195">
        <v>121545</v>
      </c>
      <c r="S87" s="198">
        <v>20.2</v>
      </c>
      <c r="T87" s="148" t="str">
        <f t="shared" si="13"/>
        <v>〇</v>
      </c>
      <c r="U87" s="149">
        <f t="shared" si="12"/>
        <v>100</v>
      </c>
      <c r="W87" s="150"/>
      <c r="X87" s="151"/>
      <c r="Y87" s="151"/>
    </row>
    <row r="88" spans="1:25" ht="18" customHeight="1">
      <c r="A88" s="376"/>
      <c r="B88" s="141" t="s">
        <v>305</v>
      </c>
      <c r="C88" s="195">
        <v>613385</v>
      </c>
      <c r="D88" s="195">
        <v>131446</v>
      </c>
      <c r="E88" s="198">
        <v>21.4</v>
      </c>
      <c r="F88" s="195">
        <v>16707</v>
      </c>
      <c r="G88" s="198">
        <v>2.7</v>
      </c>
      <c r="H88" s="195">
        <v>151138</v>
      </c>
      <c r="I88" s="198">
        <v>24.6</v>
      </c>
      <c r="J88" s="195">
        <v>8932</v>
      </c>
      <c r="K88" s="197">
        <v>1.5</v>
      </c>
      <c r="L88" s="195">
        <v>132204</v>
      </c>
      <c r="M88" s="198">
        <v>21.6</v>
      </c>
      <c r="N88" s="194">
        <v>3146</v>
      </c>
      <c r="O88" s="198">
        <v>0.5</v>
      </c>
      <c r="P88" s="195">
        <v>49542</v>
      </c>
      <c r="Q88" s="198">
        <v>8.1</v>
      </c>
      <c r="R88" s="195">
        <v>120270</v>
      </c>
      <c r="S88" s="198">
        <v>19.600000000000001</v>
      </c>
      <c r="T88" s="148" t="str">
        <f t="shared" si="13"/>
        <v>〇</v>
      </c>
      <c r="U88" s="149">
        <f>E88+G88+I88+K88+M88+O88+Q88+S88</f>
        <v>100</v>
      </c>
      <c r="W88" s="150"/>
      <c r="X88" s="151"/>
      <c r="Y88" s="151"/>
    </row>
    <row r="89" spans="1:25" ht="18" customHeight="1">
      <c r="A89" s="376"/>
      <c r="B89" s="141" t="s">
        <v>308</v>
      </c>
      <c r="C89" s="195">
        <v>573587</v>
      </c>
      <c r="D89" s="195">
        <v>133340</v>
      </c>
      <c r="E89" s="198">
        <v>23.3</v>
      </c>
      <c r="F89" s="195">
        <v>16781</v>
      </c>
      <c r="G89" s="198">
        <v>2.9</v>
      </c>
      <c r="H89" s="195">
        <v>146612</v>
      </c>
      <c r="I89" s="198">
        <v>25.6</v>
      </c>
      <c r="J89" s="195">
        <v>8661</v>
      </c>
      <c r="K89" s="197">
        <v>1.5</v>
      </c>
      <c r="L89" s="195">
        <v>90610</v>
      </c>
      <c r="M89" s="198">
        <v>15.8</v>
      </c>
      <c r="N89" s="194">
        <v>3598</v>
      </c>
      <c r="O89" s="198">
        <v>0.6</v>
      </c>
      <c r="P89" s="195">
        <v>50029</v>
      </c>
      <c r="Q89" s="198">
        <v>8.6999999999999993</v>
      </c>
      <c r="R89" s="195">
        <v>123956</v>
      </c>
      <c r="S89" s="198">
        <v>21.6</v>
      </c>
      <c r="T89" s="148" t="str">
        <f t="shared" si="13"/>
        <v>〇</v>
      </c>
      <c r="U89" s="149">
        <f t="shared" si="12"/>
        <v>100</v>
      </c>
      <c r="W89" s="150"/>
      <c r="X89" s="151"/>
      <c r="Y89" s="151"/>
    </row>
    <row r="90" spans="1:25" ht="18" customHeight="1">
      <c r="A90" s="377"/>
      <c r="B90" s="191" t="s">
        <v>319</v>
      </c>
      <c r="C90" s="307">
        <v>568965</v>
      </c>
      <c r="D90" s="307">
        <v>136557</v>
      </c>
      <c r="E90" s="308">
        <v>24.000949091771901</v>
      </c>
      <c r="F90" s="307">
        <v>18953</v>
      </c>
      <c r="G90" s="308">
        <v>3.3311363616391163</v>
      </c>
      <c r="H90" s="307">
        <v>147254</v>
      </c>
      <c r="I90" s="308">
        <v>25.88102958881478</v>
      </c>
      <c r="J90" s="307">
        <v>9135</v>
      </c>
      <c r="K90" s="309">
        <v>1.6055469141335581</v>
      </c>
      <c r="L90" s="307">
        <v>76191</v>
      </c>
      <c r="M90" s="308">
        <v>13.391157628325118</v>
      </c>
      <c r="N90" s="306">
        <v>3660</v>
      </c>
      <c r="O90" s="308">
        <v>0.6432733120666474</v>
      </c>
      <c r="P90" s="307">
        <v>58212</v>
      </c>
      <c r="Q90" s="308">
        <v>10.231209301099364</v>
      </c>
      <c r="R90" s="307">
        <v>119003</v>
      </c>
      <c r="S90" s="308">
        <v>21.015697802149518</v>
      </c>
      <c r="T90" s="148" t="str">
        <f t="shared" si="13"/>
        <v>〇</v>
      </c>
      <c r="U90" s="149">
        <f t="shared" si="12"/>
        <v>100.10000000000001</v>
      </c>
      <c r="V90" s="152"/>
      <c r="W90" s="150"/>
      <c r="X90" s="151"/>
      <c r="Y90" s="151"/>
    </row>
    <row r="91" spans="1:25" ht="18" customHeight="1">
      <c r="A91" s="375" t="s">
        <v>31</v>
      </c>
      <c r="B91" s="141" t="s">
        <v>300</v>
      </c>
      <c r="C91" s="194">
        <v>1066852</v>
      </c>
      <c r="D91" s="195">
        <v>283369</v>
      </c>
      <c r="E91" s="196">
        <v>26.6</v>
      </c>
      <c r="F91" s="195">
        <v>33746</v>
      </c>
      <c r="G91" s="197">
        <v>3.2</v>
      </c>
      <c r="H91" s="195">
        <v>206796</v>
      </c>
      <c r="I91" s="198">
        <v>19.399999999999999</v>
      </c>
      <c r="J91" s="195">
        <v>15905</v>
      </c>
      <c r="K91" s="197">
        <v>1.5</v>
      </c>
      <c r="L91" s="195">
        <v>232682</v>
      </c>
      <c r="M91" s="198">
        <v>21.8</v>
      </c>
      <c r="N91" s="194">
        <v>2606</v>
      </c>
      <c r="O91" s="198">
        <v>0.2</v>
      </c>
      <c r="P91" s="195">
        <v>156972</v>
      </c>
      <c r="Q91" s="198">
        <v>14.7</v>
      </c>
      <c r="R91" s="195">
        <v>134776</v>
      </c>
      <c r="S91" s="198">
        <v>12.6</v>
      </c>
      <c r="T91" s="148" t="str">
        <f t="shared" si="13"/>
        <v>〇</v>
      </c>
      <c r="U91" s="149">
        <f t="shared" si="12"/>
        <v>100</v>
      </c>
      <c r="W91" s="150"/>
      <c r="X91" s="151"/>
      <c r="Y91" s="151"/>
    </row>
    <row r="92" spans="1:25" ht="18" customHeight="1">
      <c r="A92" s="376"/>
      <c r="B92" s="141" t="s">
        <v>304</v>
      </c>
      <c r="C92" s="194">
        <v>1196501</v>
      </c>
      <c r="D92" s="195">
        <v>305228</v>
      </c>
      <c r="E92" s="198">
        <v>25.510049719975157</v>
      </c>
      <c r="F92" s="195">
        <v>37192</v>
      </c>
      <c r="G92" s="198">
        <v>3.1083969006294185</v>
      </c>
      <c r="H92" s="195">
        <v>234183</v>
      </c>
      <c r="I92" s="198">
        <v>19.572319621964379</v>
      </c>
      <c r="J92" s="195">
        <v>15635.357</v>
      </c>
      <c r="K92" s="197">
        <v>1.3067567014152099</v>
      </c>
      <c r="L92" s="195">
        <v>248228</v>
      </c>
      <c r="M92" s="198">
        <v>20.746159008642699</v>
      </c>
      <c r="N92" s="194">
        <v>2184</v>
      </c>
      <c r="O92" s="198">
        <v>0.18253223357105425</v>
      </c>
      <c r="P92" s="195">
        <v>148650</v>
      </c>
      <c r="Q92" s="198">
        <v>12.423725512974917</v>
      </c>
      <c r="R92" s="195">
        <v>205200.64300000004</v>
      </c>
      <c r="S92" s="198">
        <v>17.150060300827167</v>
      </c>
      <c r="T92" s="148" t="str">
        <f t="shared" si="13"/>
        <v>〇</v>
      </c>
      <c r="U92" s="149">
        <f t="shared" si="12"/>
        <v>100</v>
      </c>
      <c r="W92" s="150"/>
      <c r="X92" s="151"/>
      <c r="Y92" s="151"/>
    </row>
    <row r="93" spans="1:25" ht="18" customHeight="1">
      <c r="A93" s="376"/>
      <c r="B93" s="141" t="s">
        <v>305</v>
      </c>
      <c r="C93" s="194">
        <v>1180398</v>
      </c>
      <c r="D93" s="195">
        <v>318859</v>
      </c>
      <c r="E93" s="198">
        <v>27.01283804276185</v>
      </c>
      <c r="F93" s="195">
        <v>42424</v>
      </c>
      <c r="G93" s="198">
        <v>3.5940420095594874</v>
      </c>
      <c r="H93" s="195">
        <v>218391</v>
      </c>
      <c r="I93" s="198">
        <v>18.501471537566143</v>
      </c>
      <c r="J93" s="195">
        <v>15563</v>
      </c>
      <c r="K93" s="197">
        <v>1.3184536063260019</v>
      </c>
      <c r="L93" s="195">
        <v>253020</v>
      </c>
      <c r="M93" s="198">
        <v>21.435143061916403</v>
      </c>
      <c r="N93" s="194">
        <v>2117</v>
      </c>
      <c r="O93" s="198">
        <v>0.17934628828581547</v>
      </c>
      <c r="P93" s="195">
        <v>103521</v>
      </c>
      <c r="Q93" s="198">
        <v>8.7700080820197943</v>
      </c>
      <c r="R93" s="195">
        <v>226503</v>
      </c>
      <c r="S93" s="198">
        <v>19.188697371564505</v>
      </c>
      <c r="T93" s="148" t="str">
        <f t="shared" si="13"/>
        <v>〇</v>
      </c>
      <c r="U93" s="149">
        <f t="shared" si="12"/>
        <v>100</v>
      </c>
      <c r="W93" s="150"/>
      <c r="X93" s="151"/>
      <c r="Y93" s="151"/>
    </row>
    <row r="94" spans="1:25" ht="18" customHeight="1">
      <c r="A94" s="376"/>
      <c r="B94" s="141" t="s">
        <v>308</v>
      </c>
      <c r="C94" s="194">
        <v>1098348</v>
      </c>
      <c r="D94" s="195">
        <v>321564</v>
      </c>
      <c r="E94" s="198">
        <v>29.277059729703154</v>
      </c>
      <c r="F94" s="195">
        <v>42601</v>
      </c>
      <c r="G94" s="198">
        <v>3.8786431986947671</v>
      </c>
      <c r="H94" s="195">
        <v>219283</v>
      </c>
      <c r="I94" s="198">
        <v>19.964801683983584</v>
      </c>
      <c r="J94" s="195">
        <v>14184</v>
      </c>
      <c r="K94" s="197">
        <v>1.2913939844202384</v>
      </c>
      <c r="L94" s="195">
        <v>176992</v>
      </c>
      <c r="M94" s="198">
        <v>16.114382691096083</v>
      </c>
      <c r="N94" s="194">
        <v>2263</v>
      </c>
      <c r="O94" s="198">
        <v>0.20603670239304847</v>
      </c>
      <c r="P94" s="195">
        <v>100027</v>
      </c>
      <c r="Q94" s="198">
        <v>9.1070407557531858</v>
      </c>
      <c r="R94" s="195">
        <v>221434</v>
      </c>
      <c r="S94" s="198">
        <v>20.160641253955941</v>
      </c>
      <c r="T94" s="148" t="str">
        <f t="shared" si="13"/>
        <v>〇</v>
      </c>
      <c r="U94" s="149">
        <f t="shared" si="12"/>
        <v>100.00000000000001</v>
      </c>
      <c r="W94" s="150"/>
      <c r="X94" s="151"/>
      <c r="Y94" s="151"/>
    </row>
    <row r="95" spans="1:25" ht="18" customHeight="1">
      <c r="A95" s="377"/>
      <c r="B95" s="191" t="s">
        <v>319</v>
      </c>
      <c r="C95" s="306">
        <v>1047873</v>
      </c>
      <c r="D95" s="307">
        <v>323847</v>
      </c>
      <c r="E95" s="308">
        <v>30.9</v>
      </c>
      <c r="F95" s="307">
        <v>48111</v>
      </c>
      <c r="G95" s="308">
        <v>4.5999999999999996</v>
      </c>
      <c r="H95" s="307">
        <v>226414</v>
      </c>
      <c r="I95" s="308">
        <v>21.6</v>
      </c>
      <c r="J95" s="307">
        <v>14261</v>
      </c>
      <c r="K95" s="309">
        <v>1.4</v>
      </c>
      <c r="L95" s="307">
        <v>142415</v>
      </c>
      <c r="M95" s="308">
        <v>13.6</v>
      </c>
      <c r="N95" s="306">
        <v>2433</v>
      </c>
      <c r="O95" s="308">
        <v>0.2</v>
      </c>
      <c r="P95" s="307">
        <v>94613</v>
      </c>
      <c r="Q95" s="308">
        <v>9</v>
      </c>
      <c r="R95" s="307">
        <v>195779</v>
      </c>
      <c r="S95" s="308">
        <v>18.7</v>
      </c>
      <c r="T95" s="148" t="str">
        <f t="shared" si="13"/>
        <v>〇</v>
      </c>
      <c r="U95" s="149">
        <f t="shared" si="12"/>
        <v>100</v>
      </c>
      <c r="V95" s="152"/>
      <c r="W95" s="150"/>
      <c r="X95" s="151"/>
      <c r="Y95" s="151"/>
    </row>
    <row r="96" spans="1:25" ht="18" customHeight="1">
      <c r="A96" s="375" t="s">
        <v>32</v>
      </c>
      <c r="B96" s="141" t="s">
        <v>300</v>
      </c>
      <c r="C96" s="194">
        <v>994338</v>
      </c>
      <c r="D96" s="195">
        <v>277563</v>
      </c>
      <c r="E96" s="196">
        <v>27.9</v>
      </c>
      <c r="F96" s="195">
        <v>32392</v>
      </c>
      <c r="G96" s="197">
        <v>3.3</v>
      </c>
      <c r="H96" s="195">
        <v>177882</v>
      </c>
      <c r="I96" s="198">
        <v>17.899999999999999</v>
      </c>
      <c r="J96" s="195">
        <v>13633</v>
      </c>
      <c r="K96" s="197">
        <v>1.4</v>
      </c>
      <c r="L96" s="195">
        <v>216030</v>
      </c>
      <c r="M96" s="198">
        <v>21.7</v>
      </c>
      <c r="N96" s="194">
        <v>1208</v>
      </c>
      <c r="O96" s="198">
        <v>0.1</v>
      </c>
      <c r="P96" s="195">
        <v>140582</v>
      </c>
      <c r="Q96" s="198">
        <v>14.1</v>
      </c>
      <c r="R96" s="195">
        <v>135048</v>
      </c>
      <c r="S96" s="198">
        <v>13.6</v>
      </c>
      <c r="T96" s="148" t="str">
        <f t="shared" si="13"/>
        <v>〇</v>
      </c>
      <c r="U96" s="149">
        <f t="shared" si="12"/>
        <v>99.999999999999972</v>
      </c>
      <c r="W96" s="150"/>
      <c r="X96" s="151"/>
      <c r="Y96" s="151"/>
    </row>
    <row r="97" spans="1:25" ht="18" customHeight="1">
      <c r="A97" s="376"/>
      <c r="B97" s="141" t="s">
        <v>304</v>
      </c>
      <c r="C97" s="194">
        <v>1008873</v>
      </c>
      <c r="D97" s="195">
        <v>297294</v>
      </c>
      <c r="E97" s="198">
        <v>29.5</v>
      </c>
      <c r="F97" s="195">
        <v>35666</v>
      </c>
      <c r="G97" s="198">
        <v>3.5</v>
      </c>
      <c r="H97" s="195">
        <v>207631</v>
      </c>
      <c r="I97" s="198">
        <v>20.6</v>
      </c>
      <c r="J97" s="195">
        <v>13638</v>
      </c>
      <c r="K97" s="197">
        <v>1.4</v>
      </c>
      <c r="L97" s="195">
        <v>221804</v>
      </c>
      <c r="M97" s="198">
        <v>22</v>
      </c>
      <c r="N97" s="194">
        <v>1190</v>
      </c>
      <c r="O97" s="198">
        <v>0.1</v>
      </c>
      <c r="P97" s="195">
        <v>142489</v>
      </c>
      <c r="Q97" s="198">
        <v>14.1</v>
      </c>
      <c r="R97" s="195">
        <v>89161</v>
      </c>
      <c r="S97" s="198">
        <v>8.8000000000000007</v>
      </c>
      <c r="T97" s="148" t="str">
        <f t="shared" si="13"/>
        <v>〇</v>
      </c>
      <c r="U97" s="149">
        <f t="shared" si="12"/>
        <v>99.999999999999986</v>
      </c>
      <c r="W97" s="150"/>
      <c r="X97" s="151"/>
      <c r="Y97" s="151"/>
    </row>
    <row r="98" spans="1:25" ht="18" customHeight="1">
      <c r="A98" s="376"/>
      <c r="B98" s="141" t="s">
        <v>305</v>
      </c>
      <c r="C98" s="194">
        <v>981072</v>
      </c>
      <c r="D98" s="195">
        <v>302945</v>
      </c>
      <c r="E98" s="198">
        <v>30.9</v>
      </c>
      <c r="F98" s="195">
        <v>40695</v>
      </c>
      <c r="G98" s="198">
        <v>4.2</v>
      </c>
      <c r="H98" s="195">
        <v>196669</v>
      </c>
      <c r="I98" s="198">
        <v>20</v>
      </c>
      <c r="J98" s="195">
        <v>13172</v>
      </c>
      <c r="K98" s="197">
        <v>1.3</v>
      </c>
      <c r="L98" s="195">
        <v>217248</v>
      </c>
      <c r="M98" s="198">
        <v>22.2</v>
      </c>
      <c r="N98" s="194">
        <v>1212</v>
      </c>
      <c r="O98" s="198">
        <v>0.1</v>
      </c>
      <c r="P98" s="195">
        <v>119024</v>
      </c>
      <c r="Q98" s="198">
        <v>12.1</v>
      </c>
      <c r="R98" s="195">
        <v>90107</v>
      </c>
      <c r="S98" s="198">
        <v>9.1999999999999993</v>
      </c>
      <c r="T98" s="148" t="str">
        <f t="shared" si="13"/>
        <v>〇</v>
      </c>
      <c r="U98" s="149">
        <f t="shared" si="12"/>
        <v>99.999999999999986</v>
      </c>
      <c r="W98" s="150"/>
      <c r="X98" s="151"/>
      <c r="Y98" s="151"/>
    </row>
    <row r="99" spans="1:25" ht="18" customHeight="1">
      <c r="A99" s="376"/>
      <c r="B99" s="141" t="s">
        <v>308</v>
      </c>
      <c r="C99" s="194">
        <v>876508</v>
      </c>
      <c r="D99" s="195">
        <v>306379</v>
      </c>
      <c r="E99" s="198">
        <v>34.954501270952463</v>
      </c>
      <c r="F99" s="195">
        <v>40853</v>
      </c>
      <c r="G99" s="198">
        <v>4.6608815892153865</v>
      </c>
      <c r="H99" s="195">
        <v>200046</v>
      </c>
      <c r="I99" s="198">
        <v>22.8230660758373</v>
      </c>
      <c r="J99" s="195">
        <v>13000</v>
      </c>
      <c r="K99" s="197">
        <v>1.4831581685506579</v>
      </c>
      <c r="L99" s="195">
        <v>131037</v>
      </c>
      <c r="M99" s="198">
        <v>14.949892071720965</v>
      </c>
      <c r="N99" s="194">
        <v>1281</v>
      </c>
      <c r="O99" s="198">
        <v>0.14614812414718406</v>
      </c>
      <c r="P99" s="195">
        <v>99542</v>
      </c>
      <c r="Q99" s="198">
        <v>11.356656185682276</v>
      </c>
      <c r="R99" s="195">
        <v>84370</v>
      </c>
      <c r="S99" s="198">
        <v>9.6256965138937698</v>
      </c>
      <c r="T99" s="148" t="str">
        <f t="shared" si="13"/>
        <v>〇</v>
      </c>
      <c r="U99" s="149">
        <f t="shared" si="12"/>
        <v>100.00000000000001</v>
      </c>
      <c r="W99" s="150"/>
      <c r="X99" s="151"/>
      <c r="Y99" s="151"/>
    </row>
    <row r="100" spans="1:25" ht="18" customHeight="1">
      <c r="A100" s="377"/>
      <c r="B100" s="191" t="s">
        <v>319</v>
      </c>
      <c r="C100" s="306">
        <v>897648</v>
      </c>
      <c r="D100" s="307">
        <v>316025</v>
      </c>
      <c r="E100" s="308">
        <v>35.205893624226867</v>
      </c>
      <c r="F100" s="307">
        <v>46175</v>
      </c>
      <c r="G100" s="308">
        <v>5.143998538402581</v>
      </c>
      <c r="H100" s="307">
        <v>207156</v>
      </c>
      <c r="I100" s="308">
        <v>23.077642906796427</v>
      </c>
      <c r="J100" s="307">
        <v>13080</v>
      </c>
      <c r="K100" s="309">
        <v>1.457141329340677</v>
      </c>
      <c r="L100" s="307">
        <v>113941</v>
      </c>
      <c r="M100" s="308">
        <v>12.693282890398017</v>
      </c>
      <c r="N100" s="306">
        <v>1308</v>
      </c>
      <c r="O100" s="308">
        <v>0.14571413293406771</v>
      </c>
      <c r="P100" s="307">
        <v>87603</v>
      </c>
      <c r="Q100" s="308">
        <v>9.7591706325864926</v>
      </c>
      <c r="R100" s="307">
        <v>112360</v>
      </c>
      <c r="S100" s="308">
        <v>12.517155945314867</v>
      </c>
      <c r="T100" s="148" t="str">
        <f t="shared" si="13"/>
        <v>〇</v>
      </c>
      <c r="U100" s="149">
        <f t="shared" si="12"/>
        <v>100</v>
      </c>
      <c r="V100" s="152"/>
      <c r="W100" s="150"/>
      <c r="X100" s="151"/>
      <c r="Y100" s="151"/>
    </row>
    <row r="101" spans="1:25" ht="18" customHeight="1">
      <c r="A101" s="375" t="s">
        <v>33</v>
      </c>
      <c r="B101" s="141" t="s">
        <v>300</v>
      </c>
      <c r="C101" s="194">
        <v>1295645</v>
      </c>
      <c r="D101" s="195">
        <v>525887</v>
      </c>
      <c r="E101" s="196">
        <v>40.6</v>
      </c>
      <c r="F101" s="195">
        <v>55429</v>
      </c>
      <c r="G101" s="197">
        <v>4.3</v>
      </c>
      <c r="H101" s="195">
        <v>156943</v>
      </c>
      <c r="I101" s="198">
        <v>12.1</v>
      </c>
      <c r="J101" s="195">
        <v>16480</v>
      </c>
      <c r="K101" s="197">
        <v>1.3</v>
      </c>
      <c r="L101" s="195">
        <v>247988</v>
      </c>
      <c r="M101" s="198">
        <v>19.100000000000001</v>
      </c>
      <c r="N101" s="194">
        <v>4829</v>
      </c>
      <c r="O101" s="198">
        <v>0.4</v>
      </c>
      <c r="P101" s="195">
        <v>217619</v>
      </c>
      <c r="Q101" s="198">
        <v>16.8</v>
      </c>
      <c r="R101" s="195">
        <v>70470</v>
      </c>
      <c r="S101" s="198">
        <v>5.4</v>
      </c>
      <c r="T101" s="148" t="str">
        <f t="shared" si="13"/>
        <v>〇</v>
      </c>
      <c r="U101" s="149">
        <f t="shared" si="12"/>
        <v>100.00000000000001</v>
      </c>
      <c r="W101" s="150"/>
      <c r="X101" s="151"/>
      <c r="Y101" s="151"/>
    </row>
    <row r="102" spans="1:25" ht="18" customHeight="1">
      <c r="A102" s="376"/>
      <c r="B102" s="141" t="s">
        <v>304</v>
      </c>
      <c r="C102" s="194">
        <v>1421363</v>
      </c>
      <c r="D102" s="195">
        <v>566737</v>
      </c>
      <c r="E102" s="198">
        <v>39.9</v>
      </c>
      <c r="F102" s="195">
        <v>61492</v>
      </c>
      <c r="G102" s="198">
        <v>4.3</v>
      </c>
      <c r="H102" s="195">
        <v>208160</v>
      </c>
      <c r="I102" s="198">
        <v>14.6</v>
      </c>
      <c r="J102" s="195">
        <v>19523</v>
      </c>
      <c r="K102" s="197">
        <v>1.4</v>
      </c>
      <c r="L102" s="195">
        <v>289478</v>
      </c>
      <c r="M102" s="198">
        <v>20.399999999999999</v>
      </c>
      <c r="N102" s="194">
        <v>3427</v>
      </c>
      <c r="O102" s="198">
        <v>0.2</v>
      </c>
      <c r="P102" s="195">
        <v>197499</v>
      </c>
      <c r="Q102" s="198">
        <v>13.9</v>
      </c>
      <c r="R102" s="195">
        <v>75047</v>
      </c>
      <c r="S102" s="198">
        <v>5.3</v>
      </c>
      <c r="T102" s="148" t="str">
        <f t="shared" si="13"/>
        <v>〇</v>
      </c>
      <c r="U102" s="149">
        <f t="shared" si="12"/>
        <v>100</v>
      </c>
      <c r="W102" s="150"/>
      <c r="X102" s="151"/>
      <c r="Y102" s="151"/>
    </row>
    <row r="103" spans="1:25" ht="18" customHeight="1">
      <c r="A103" s="376"/>
      <c r="B103" s="141" t="s">
        <v>305</v>
      </c>
      <c r="C103" s="194">
        <v>1384632</v>
      </c>
      <c r="D103" s="195">
        <v>582859</v>
      </c>
      <c r="E103" s="198">
        <v>42.1</v>
      </c>
      <c r="F103" s="195">
        <v>71188</v>
      </c>
      <c r="G103" s="198">
        <v>5.0999999999999996</v>
      </c>
      <c r="H103" s="195">
        <v>184828</v>
      </c>
      <c r="I103" s="198">
        <v>13.3</v>
      </c>
      <c r="J103" s="195">
        <v>19317</v>
      </c>
      <c r="K103" s="197">
        <v>1.4</v>
      </c>
      <c r="L103" s="195">
        <v>298942</v>
      </c>
      <c r="M103" s="198">
        <v>21.6</v>
      </c>
      <c r="N103" s="194">
        <v>3976</v>
      </c>
      <c r="O103" s="198">
        <v>0.3</v>
      </c>
      <c r="P103" s="195">
        <v>147624</v>
      </c>
      <c r="Q103" s="198">
        <v>10.7</v>
      </c>
      <c r="R103" s="195">
        <v>75898</v>
      </c>
      <c r="S103" s="198">
        <v>5.5</v>
      </c>
      <c r="T103" s="148" t="str">
        <f t="shared" si="13"/>
        <v>〇</v>
      </c>
      <c r="U103" s="149">
        <f t="shared" si="12"/>
        <v>100</v>
      </c>
      <c r="W103" s="150"/>
      <c r="X103" s="151"/>
      <c r="Y103" s="151"/>
    </row>
    <row r="104" spans="1:25" ht="18" customHeight="1">
      <c r="A104" s="376"/>
      <c r="B104" s="141" t="s">
        <v>308</v>
      </c>
      <c r="C104" s="194">
        <v>1269197</v>
      </c>
      <c r="D104" s="195">
        <v>585905</v>
      </c>
      <c r="E104" s="198">
        <v>46.163440348503819</v>
      </c>
      <c r="F104" s="195">
        <v>71480</v>
      </c>
      <c r="G104" s="198">
        <v>5.6319074186276836</v>
      </c>
      <c r="H104" s="195">
        <v>192938</v>
      </c>
      <c r="I104" s="198">
        <v>15.201580211740179</v>
      </c>
      <c r="J104" s="195">
        <v>18361</v>
      </c>
      <c r="K104" s="197">
        <v>1.5466627324205779</v>
      </c>
      <c r="L104" s="195">
        <v>182950</v>
      </c>
      <c r="M104" s="198">
        <v>14.414625940653817</v>
      </c>
      <c r="N104" s="194">
        <v>3720</v>
      </c>
      <c r="O104" s="198">
        <v>0.2930987072928789</v>
      </c>
      <c r="P104" s="195">
        <v>134920</v>
      </c>
      <c r="Q104" s="198">
        <v>10.63034343762237</v>
      </c>
      <c r="R104" s="195">
        <v>78923</v>
      </c>
      <c r="S104" s="198">
        <v>6.218341203138678</v>
      </c>
      <c r="T104" s="148" t="str">
        <f t="shared" si="13"/>
        <v>〇</v>
      </c>
      <c r="U104" s="149">
        <f t="shared" si="12"/>
        <v>100.10000000000001</v>
      </c>
      <c r="W104" s="150"/>
      <c r="X104" s="151"/>
      <c r="Y104" s="151"/>
    </row>
    <row r="105" spans="1:25" ht="18" customHeight="1">
      <c r="A105" s="377"/>
      <c r="B105" s="191" t="s">
        <v>319</v>
      </c>
      <c r="C105" s="306">
        <v>1311457</v>
      </c>
      <c r="D105" s="307">
        <v>623148</v>
      </c>
      <c r="E105" s="308">
        <v>47.5</v>
      </c>
      <c r="F105" s="307">
        <v>81298</v>
      </c>
      <c r="G105" s="308">
        <v>6.2</v>
      </c>
      <c r="H105" s="307">
        <v>206273</v>
      </c>
      <c r="I105" s="308">
        <v>15.7</v>
      </c>
      <c r="J105" s="307">
        <v>18319</v>
      </c>
      <c r="K105" s="309">
        <v>1.4</v>
      </c>
      <c r="L105" s="307">
        <v>147619</v>
      </c>
      <c r="M105" s="308">
        <v>11.3</v>
      </c>
      <c r="N105" s="306">
        <v>5037</v>
      </c>
      <c r="O105" s="308">
        <v>0.4</v>
      </c>
      <c r="P105" s="307">
        <v>121234</v>
      </c>
      <c r="Q105" s="308">
        <v>9.1999999999999993</v>
      </c>
      <c r="R105" s="307">
        <v>108529</v>
      </c>
      <c r="S105" s="308">
        <v>8.3000000000000007</v>
      </c>
      <c r="T105" s="148" t="str">
        <f t="shared" si="13"/>
        <v>〇</v>
      </c>
      <c r="U105" s="149">
        <f t="shared" si="12"/>
        <v>100.00000000000001</v>
      </c>
      <c r="V105" s="152"/>
      <c r="W105" s="150"/>
      <c r="X105" s="151"/>
      <c r="Y105" s="151"/>
    </row>
    <row r="106" spans="1:25" ht="18" customHeight="1">
      <c r="A106" s="375" t="s">
        <v>34</v>
      </c>
      <c r="B106" s="141" t="s">
        <v>300</v>
      </c>
      <c r="C106" s="194">
        <v>2619969</v>
      </c>
      <c r="D106" s="195">
        <v>1216710</v>
      </c>
      <c r="E106" s="196">
        <v>46.4</v>
      </c>
      <c r="F106" s="195">
        <v>111669</v>
      </c>
      <c r="G106" s="197">
        <v>4.3</v>
      </c>
      <c r="H106" s="195">
        <v>97711</v>
      </c>
      <c r="I106" s="198">
        <v>3.7</v>
      </c>
      <c r="J106" s="195">
        <v>48459</v>
      </c>
      <c r="K106" s="197">
        <v>1.8</v>
      </c>
      <c r="L106" s="195">
        <v>493423</v>
      </c>
      <c r="M106" s="198">
        <v>18.8</v>
      </c>
      <c r="N106" s="194">
        <v>5459</v>
      </c>
      <c r="O106" s="198">
        <v>0.2</v>
      </c>
      <c r="P106" s="195">
        <v>350651</v>
      </c>
      <c r="Q106" s="198">
        <v>13.4</v>
      </c>
      <c r="R106" s="195">
        <v>295887</v>
      </c>
      <c r="S106" s="198">
        <v>11.3</v>
      </c>
      <c r="T106" s="148" t="str">
        <f t="shared" si="13"/>
        <v>〇</v>
      </c>
      <c r="U106" s="149">
        <f t="shared" si="12"/>
        <v>99.9</v>
      </c>
      <c r="W106" s="150"/>
      <c r="X106" s="151"/>
      <c r="Y106" s="151"/>
    </row>
    <row r="107" spans="1:25" ht="18" customHeight="1">
      <c r="A107" s="376"/>
      <c r="B107" s="141" t="s">
        <v>304</v>
      </c>
      <c r="C107" s="194">
        <v>3171137</v>
      </c>
      <c r="D107" s="195">
        <v>1289467</v>
      </c>
      <c r="E107" s="198">
        <v>40.662607764975149</v>
      </c>
      <c r="F107" s="195">
        <v>125167</v>
      </c>
      <c r="G107" s="198">
        <v>3.9470700887410413</v>
      </c>
      <c r="H107" s="195">
        <v>177367</v>
      </c>
      <c r="I107" s="198">
        <v>5.5931673718290948</v>
      </c>
      <c r="J107" s="195">
        <v>48451</v>
      </c>
      <c r="K107" s="197">
        <v>1.5278747023543922</v>
      </c>
      <c r="L107" s="195">
        <v>760715</v>
      </c>
      <c r="M107" s="198">
        <v>23.988714457937327</v>
      </c>
      <c r="N107" s="194">
        <v>9794</v>
      </c>
      <c r="O107" s="198">
        <v>0.30884821437862825</v>
      </c>
      <c r="P107" s="195">
        <v>426706</v>
      </c>
      <c r="Q107" s="198">
        <v>13.45593079075423</v>
      </c>
      <c r="R107" s="195">
        <v>333470</v>
      </c>
      <c r="S107" s="198">
        <v>10.515786609030137</v>
      </c>
      <c r="T107" s="148" t="str">
        <f t="shared" si="13"/>
        <v>〇</v>
      </c>
      <c r="U107" s="149">
        <f t="shared" si="12"/>
        <v>100</v>
      </c>
      <c r="W107" s="150"/>
      <c r="X107" s="151"/>
      <c r="Y107" s="151"/>
    </row>
    <row r="108" spans="1:25" ht="18" customHeight="1">
      <c r="A108" s="376"/>
      <c r="B108" s="141" t="s">
        <v>305</v>
      </c>
      <c r="C108" s="194">
        <v>2924786</v>
      </c>
      <c r="D108" s="195">
        <v>1389013</v>
      </c>
      <c r="E108" s="198">
        <v>47.491098494043662</v>
      </c>
      <c r="F108" s="195">
        <v>147287</v>
      </c>
      <c r="G108" s="198">
        <v>5.0358214241999244</v>
      </c>
      <c r="H108" s="195">
        <v>133113</v>
      </c>
      <c r="I108" s="198">
        <v>4.5512047719046791</v>
      </c>
      <c r="J108" s="195">
        <v>47133</v>
      </c>
      <c r="K108" s="197">
        <v>1.6115025167653292</v>
      </c>
      <c r="L108" s="195">
        <v>565331</v>
      </c>
      <c r="M108" s="198">
        <v>19.328969709236844</v>
      </c>
      <c r="N108" s="194">
        <v>9562</v>
      </c>
      <c r="O108" s="198">
        <v>0.32692990188000076</v>
      </c>
      <c r="P108" s="195">
        <v>283460</v>
      </c>
      <c r="Q108" s="198">
        <v>9.6916492351919086</v>
      </c>
      <c r="R108" s="195">
        <v>349887</v>
      </c>
      <c r="S108" s="198">
        <v>11.962823946777643</v>
      </c>
      <c r="T108" s="148" t="str">
        <f>IF(D108+F108+H108+J108+L108+N108+P108+R108=C108,"〇","✖")</f>
        <v>〇</v>
      </c>
      <c r="U108" s="149">
        <f t="shared" si="12"/>
        <v>100</v>
      </c>
      <c r="W108" s="150"/>
      <c r="X108" s="151"/>
      <c r="Y108" s="151"/>
    </row>
    <row r="109" spans="1:25" ht="18" customHeight="1">
      <c r="A109" s="376"/>
      <c r="B109" s="141" t="s">
        <v>308</v>
      </c>
      <c r="C109" s="194">
        <v>2620933</v>
      </c>
      <c r="D109" s="195">
        <v>1389689</v>
      </c>
      <c r="E109" s="198">
        <v>53.022683143750712</v>
      </c>
      <c r="F109" s="195">
        <v>147876</v>
      </c>
      <c r="G109" s="198">
        <v>5.6421129422232461</v>
      </c>
      <c r="H109" s="195">
        <v>125071</v>
      </c>
      <c r="I109" s="198">
        <v>4.7720029470421412</v>
      </c>
      <c r="J109" s="195">
        <v>46609</v>
      </c>
      <c r="K109" s="197">
        <v>1.7783361879147617</v>
      </c>
      <c r="L109" s="195">
        <v>281056</v>
      </c>
      <c r="M109" s="198">
        <v>10.723509528858616</v>
      </c>
      <c r="N109" s="194">
        <v>6150</v>
      </c>
      <c r="O109" s="198">
        <v>0.2346492642124007</v>
      </c>
      <c r="P109" s="195">
        <v>258221</v>
      </c>
      <c r="Q109" s="198">
        <v>9.852254903120377</v>
      </c>
      <c r="R109" s="195">
        <v>366261</v>
      </c>
      <c r="S109" s="198">
        <v>13.97445108287774</v>
      </c>
      <c r="T109" s="148" t="str">
        <f t="shared" si="13"/>
        <v>〇</v>
      </c>
      <c r="U109" s="149">
        <f t="shared" si="12"/>
        <v>100</v>
      </c>
      <c r="W109" s="150"/>
      <c r="X109" s="151"/>
      <c r="Y109" s="151"/>
    </row>
    <row r="110" spans="1:25" ht="18" customHeight="1">
      <c r="A110" s="377"/>
      <c r="B110" s="191" t="s">
        <v>319</v>
      </c>
      <c r="C110" s="306">
        <v>2865467</v>
      </c>
      <c r="D110" s="307">
        <v>1581626</v>
      </c>
      <c r="E110" s="308">
        <v>55.2</v>
      </c>
      <c r="F110" s="307">
        <v>168235</v>
      </c>
      <c r="G110" s="308">
        <v>5.9</v>
      </c>
      <c r="H110" s="307">
        <v>156446</v>
      </c>
      <c r="I110" s="308">
        <v>5.5</v>
      </c>
      <c r="J110" s="307">
        <v>46598</v>
      </c>
      <c r="K110" s="309">
        <v>1.6</v>
      </c>
      <c r="L110" s="307">
        <v>262736</v>
      </c>
      <c r="M110" s="308">
        <v>9.1999999999999993</v>
      </c>
      <c r="N110" s="306">
        <v>8383</v>
      </c>
      <c r="O110" s="308">
        <v>0.3</v>
      </c>
      <c r="P110" s="307">
        <v>278363</v>
      </c>
      <c r="Q110" s="308">
        <v>9.6999999999999993</v>
      </c>
      <c r="R110" s="307">
        <v>363080</v>
      </c>
      <c r="S110" s="308">
        <v>12.7</v>
      </c>
      <c r="T110" s="148" t="str">
        <f t="shared" si="13"/>
        <v>〇</v>
      </c>
      <c r="U110" s="149">
        <f t="shared" si="12"/>
        <v>100.1</v>
      </c>
      <c r="V110" s="152"/>
      <c r="W110" s="150"/>
      <c r="X110" s="151"/>
      <c r="Y110" s="151"/>
    </row>
    <row r="111" spans="1:25" ht="18" customHeight="1">
      <c r="A111" s="375" t="s">
        <v>136</v>
      </c>
      <c r="B111" s="141" t="s">
        <v>300</v>
      </c>
      <c r="C111" s="194">
        <v>804732</v>
      </c>
      <c r="D111" s="195">
        <v>268278</v>
      </c>
      <c r="E111" s="196">
        <v>33.299999999999997</v>
      </c>
      <c r="F111" s="195">
        <v>28744</v>
      </c>
      <c r="G111" s="197">
        <v>3.6</v>
      </c>
      <c r="H111" s="195">
        <v>143082</v>
      </c>
      <c r="I111" s="198">
        <v>17.8</v>
      </c>
      <c r="J111" s="195">
        <v>9732</v>
      </c>
      <c r="K111" s="197">
        <v>1.2</v>
      </c>
      <c r="L111" s="195">
        <v>148967</v>
      </c>
      <c r="M111" s="198">
        <v>18.5</v>
      </c>
      <c r="N111" s="194">
        <v>3340</v>
      </c>
      <c r="O111" s="198">
        <v>0.4</v>
      </c>
      <c r="P111" s="195">
        <v>135644</v>
      </c>
      <c r="Q111" s="198">
        <v>16.899999999999999</v>
      </c>
      <c r="R111" s="195">
        <v>66945</v>
      </c>
      <c r="S111" s="198">
        <v>8.3000000000000007</v>
      </c>
      <c r="T111" s="148" t="str">
        <f t="shared" si="13"/>
        <v>〇</v>
      </c>
      <c r="U111" s="149">
        <f t="shared" si="12"/>
        <v>100.00000000000001</v>
      </c>
      <c r="W111" s="150"/>
      <c r="X111" s="151"/>
      <c r="Y111" s="151"/>
    </row>
    <row r="112" spans="1:25" ht="18" customHeight="1">
      <c r="A112" s="378"/>
      <c r="B112" s="141" t="s">
        <v>304</v>
      </c>
      <c r="C112" s="194">
        <v>893808.82100000011</v>
      </c>
      <c r="D112" s="195">
        <v>287257.022</v>
      </c>
      <c r="E112" s="198">
        <v>32.13853066236409</v>
      </c>
      <c r="F112" s="195">
        <v>31673.351999999999</v>
      </c>
      <c r="G112" s="198">
        <v>3.5436383324751271</v>
      </c>
      <c r="H112" s="195">
        <v>169581.31599999999</v>
      </c>
      <c r="I112" s="198">
        <v>18.972884582887772</v>
      </c>
      <c r="J112" s="195">
        <v>9505.7060000000001</v>
      </c>
      <c r="K112" s="197">
        <v>1.0635055032646628</v>
      </c>
      <c r="L112" s="195">
        <v>179607.30300000001</v>
      </c>
      <c r="M112" s="198">
        <v>20.094599513915515</v>
      </c>
      <c r="N112" s="194">
        <v>4093.8</v>
      </c>
      <c r="O112" s="198">
        <v>0.45801740862434381</v>
      </c>
      <c r="P112" s="195">
        <v>139694.39999999999</v>
      </c>
      <c r="Q112" s="198">
        <v>15.629114047421108</v>
      </c>
      <c r="R112" s="195">
        <v>72395.922000000006</v>
      </c>
      <c r="S112" s="198">
        <v>8.0997099490473694</v>
      </c>
      <c r="T112" s="148" t="str">
        <f t="shared" si="13"/>
        <v>〇</v>
      </c>
      <c r="U112" s="149">
        <f t="shared" si="12"/>
        <v>99.999999999999986</v>
      </c>
      <c r="W112" s="150"/>
      <c r="X112" s="151"/>
      <c r="Y112" s="151"/>
    </row>
    <row r="113" spans="1:25" ht="18" customHeight="1">
      <c r="A113" s="378"/>
      <c r="B113" s="141" t="s">
        <v>305</v>
      </c>
      <c r="C113" s="194">
        <v>867829.22</v>
      </c>
      <c r="D113" s="195">
        <v>298854.033</v>
      </c>
      <c r="E113" s="198">
        <v>34.436963645911803</v>
      </c>
      <c r="F113" s="195">
        <v>36232.788999999997</v>
      </c>
      <c r="G113" s="198">
        <v>4.1751059039012306</v>
      </c>
      <c r="H113" s="195">
        <v>163147.04199999999</v>
      </c>
      <c r="I113" s="198">
        <v>18.799440977569297</v>
      </c>
      <c r="J113" s="195">
        <v>9053.6329999999998</v>
      </c>
      <c r="K113" s="197">
        <v>1.0432505372428</v>
      </c>
      <c r="L113" s="195">
        <v>191283.899</v>
      </c>
      <c r="M113" s="198">
        <v>22.041652273473808</v>
      </c>
      <c r="N113" s="194">
        <v>2219.6480000000001</v>
      </c>
      <c r="O113" s="198">
        <v>0.25577013873766552</v>
      </c>
      <c r="P113" s="195">
        <v>94812</v>
      </c>
      <c r="Q113" s="198">
        <v>10.925191018573909</v>
      </c>
      <c r="R113" s="195">
        <v>72226.176000000007</v>
      </c>
      <c r="S113" s="198">
        <v>8.322625504589487</v>
      </c>
      <c r="T113" s="148" t="str">
        <f t="shared" si="13"/>
        <v>〇</v>
      </c>
      <c r="U113" s="149">
        <f t="shared" si="12"/>
        <v>99.999999999999986</v>
      </c>
      <c r="W113" s="150"/>
      <c r="X113" s="151"/>
      <c r="Y113" s="151"/>
    </row>
    <row r="114" spans="1:25" ht="18" customHeight="1">
      <c r="A114" s="378"/>
      <c r="B114" s="141" t="s">
        <v>308</v>
      </c>
      <c r="C114" s="194">
        <v>807572</v>
      </c>
      <c r="D114" s="195">
        <v>303126</v>
      </c>
      <c r="E114" s="198">
        <v>37.535476712912285</v>
      </c>
      <c r="F114" s="195">
        <v>36359</v>
      </c>
      <c r="G114" s="198">
        <v>4.5022610987007976</v>
      </c>
      <c r="H114" s="195">
        <v>166884</v>
      </c>
      <c r="I114" s="198">
        <v>20.664906658477513</v>
      </c>
      <c r="J114" s="195">
        <v>8905</v>
      </c>
      <c r="K114" s="197">
        <v>1.1026880575354272</v>
      </c>
      <c r="L114" s="195">
        <v>115908</v>
      </c>
      <c r="M114" s="198">
        <v>14.352652147424628</v>
      </c>
      <c r="N114" s="194">
        <v>2569</v>
      </c>
      <c r="O114" s="198">
        <v>0.31811405051190483</v>
      </c>
      <c r="P114" s="195">
        <v>92519</v>
      </c>
      <c r="Q114" s="198">
        <v>11.456439797318382</v>
      </c>
      <c r="R114" s="195">
        <v>81302</v>
      </c>
      <c r="S114" s="198">
        <v>10.067461477119068</v>
      </c>
      <c r="T114" s="148" t="str">
        <f t="shared" si="13"/>
        <v>〇</v>
      </c>
      <c r="U114" s="149">
        <f t="shared" si="12"/>
        <v>100</v>
      </c>
      <c r="W114" s="150"/>
      <c r="X114" s="151"/>
      <c r="Y114" s="151"/>
    </row>
    <row r="115" spans="1:25" ht="18" customHeight="1">
      <c r="A115" s="379"/>
      <c r="B115" s="191" t="s">
        <v>319</v>
      </c>
      <c r="C115" s="306">
        <v>811550</v>
      </c>
      <c r="D115" s="307">
        <v>315474</v>
      </c>
      <c r="E115" s="308">
        <v>38.9</v>
      </c>
      <c r="F115" s="307">
        <v>41118</v>
      </c>
      <c r="G115" s="308">
        <v>5.0999999999999996</v>
      </c>
      <c r="H115" s="307">
        <v>170720</v>
      </c>
      <c r="I115" s="308">
        <v>21</v>
      </c>
      <c r="J115" s="307">
        <v>8979</v>
      </c>
      <c r="K115" s="309">
        <v>1.1000000000000001</v>
      </c>
      <c r="L115" s="307">
        <v>95664</v>
      </c>
      <c r="M115" s="308">
        <v>11.8</v>
      </c>
      <c r="N115" s="306">
        <v>1630</v>
      </c>
      <c r="O115" s="308">
        <v>0.2</v>
      </c>
      <c r="P115" s="307">
        <v>91229</v>
      </c>
      <c r="Q115" s="308">
        <v>11.2</v>
      </c>
      <c r="R115" s="307">
        <v>86736</v>
      </c>
      <c r="S115" s="308">
        <v>10.7</v>
      </c>
      <c r="T115" s="148" t="str">
        <f t="shared" si="13"/>
        <v>〇</v>
      </c>
      <c r="U115" s="149">
        <f t="shared" si="12"/>
        <v>100</v>
      </c>
      <c r="V115" s="152"/>
      <c r="W115" s="150"/>
      <c r="X115" s="151"/>
      <c r="Y115" s="151"/>
    </row>
    <row r="116" spans="1:25" ht="18" customHeight="1">
      <c r="A116" s="375" t="s">
        <v>138</v>
      </c>
      <c r="B116" s="141" t="s">
        <v>300</v>
      </c>
      <c r="C116" s="195">
        <v>655103</v>
      </c>
      <c r="D116" s="195">
        <v>199570</v>
      </c>
      <c r="E116" s="196">
        <v>30.5</v>
      </c>
      <c r="F116" s="195">
        <v>22015</v>
      </c>
      <c r="G116" s="197">
        <v>3.4</v>
      </c>
      <c r="H116" s="195">
        <v>118811</v>
      </c>
      <c r="I116" s="198">
        <v>18.100000000000001</v>
      </c>
      <c r="J116" s="195">
        <v>7419</v>
      </c>
      <c r="K116" s="197">
        <v>1.1000000000000001</v>
      </c>
      <c r="L116" s="195">
        <v>142366</v>
      </c>
      <c r="M116" s="198">
        <v>21.7</v>
      </c>
      <c r="N116" s="194">
        <v>1495</v>
      </c>
      <c r="O116" s="198">
        <v>0.2</v>
      </c>
      <c r="P116" s="195">
        <v>83683</v>
      </c>
      <c r="Q116" s="198">
        <v>12.8</v>
      </c>
      <c r="R116" s="195">
        <v>79744</v>
      </c>
      <c r="S116" s="198">
        <v>12.2</v>
      </c>
      <c r="T116" s="148" t="str">
        <f t="shared" si="13"/>
        <v>〇</v>
      </c>
      <c r="U116" s="149">
        <f t="shared" si="12"/>
        <v>100</v>
      </c>
      <c r="W116" s="150"/>
      <c r="X116" s="151"/>
      <c r="Y116" s="151"/>
    </row>
    <row r="117" spans="1:25" ht="18" customHeight="1">
      <c r="A117" s="378"/>
      <c r="B117" s="141" t="s">
        <v>304</v>
      </c>
      <c r="C117" s="195">
        <v>738556</v>
      </c>
      <c r="D117" s="195">
        <v>213839</v>
      </c>
      <c r="E117" s="198">
        <v>28.953660927539687</v>
      </c>
      <c r="F117" s="195">
        <v>24525</v>
      </c>
      <c r="G117" s="198">
        <v>3.3206689810928349</v>
      </c>
      <c r="H117" s="195">
        <v>144481</v>
      </c>
      <c r="I117" s="198">
        <v>19.562633029858265</v>
      </c>
      <c r="J117" s="195">
        <v>7395</v>
      </c>
      <c r="K117" s="197">
        <v>1.0012781698341087</v>
      </c>
      <c r="L117" s="195">
        <v>169558</v>
      </c>
      <c r="M117" s="198">
        <v>22.958042450403219</v>
      </c>
      <c r="N117" s="194">
        <v>2659</v>
      </c>
      <c r="O117" s="198">
        <v>0.36002686323041178</v>
      </c>
      <c r="P117" s="195">
        <v>84957</v>
      </c>
      <c r="Q117" s="198">
        <v>11.50312230893798</v>
      </c>
      <c r="R117" s="195">
        <v>91142</v>
      </c>
      <c r="S117" s="198">
        <v>12.240567269103494</v>
      </c>
      <c r="T117" s="148" t="str">
        <f t="shared" si="13"/>
        <v>〇</v>
      </c>
      <c r="U117" s="149">
        <f t="shared" ref="U117:U158" si="14">E117+G117+I117+K117+M117+O117+Q117+S117</f>
        <v>99.899999999999991</v>
      </c>
      <c r="W117" s="150"/>
      <c r="X117" s="151"/>
      <c r="Y117" s="151"/>
    </row>
    <row r="118" spans="1:25" ht="18" customHeight="1">
      <c r="A118" s="378"/>
      <c r="B118" s="141" t="s">
        <v>321</v>
      </c>
      <c r="C118" s="195">
        <v>683731</v>
      </c>
      <c r="D118" s="195">
        <v>224245</v>
      </c>
      <c r="E118" s="198">
        <v>32.797255060835326</v>
      </c>
      <c r="F118" s="195">
        <v>28508</v>
      </c>
      <c r="G118" s="198">
        <v>4.1694760073771704</v>
      </c>
      <c r="H118" s="195">
        <v>139499</v>
      </c>
      <c r="I118" s="198">
        <v>20.402614478501047</v>
      </c>
      <c r="J118" s="195">
        <v>7479</v>
      </c>
      <c r="K118" s="197">
        <v>1.0938512368168183</v>
      </c>
      <c r="L118" s="195">
        <v>154207</v>
      </c>
      <c r="M118" s="198">
        <v>22.553752864796241</v>
      </c>
      <c r="N118" s="194">
        <v>4132</v>
      </c>
      <c r="O118" s="198">
        <v>0.60433123552976242</v>
      </c>
      <c r="P118" s="195">
        <v>57194</v>
      </c>
      <c r="Q118" s="198">
        <v>8.3649856449393116</v>
      </c>
      <c r="R118" s="195">
        <v>68467</v>
      </c>
      <c r="S118" s="198">
        <v>9.9137334712043188</v>
      </c>
      <c r="T118" s="148" t="str">
        <f t="shared" si="13"/>
        <v>〇</v>
      </c>
      <c r="U118" s="149">
        <f t="shared" si="14"/>
        <v>99.899999999999991</v>
      </c>
      <c r="W118" s="150"/>
      <c r="X118" s="151"/>
      <c r="Y118" s="151"/>
    </row>
    <row r="119" spans="1:25" ht="18" customHeight="1">
      <c r="A119" s="378"/>
      <c r="B119" s="141" t="s">
        <v>308</v>
      </c>
      <c r="C119" s="195">
        <v>620386</v>
      </c>
      <c r="D119" s="195">
        <v>226463</v>
      </c>
      <c r="E119" s="198">
        <v>36.5</v>
      </c>
      <c r="F119" s="195">
        <v>28624</v>
      </c>
      <c r="G119" s="198">
        <v>4.5999999999999996</v>
      </c>
      <c r="H119" s="195">
        <v>138974</v>
      </c>
      <c r="I119" s="198">
        <v>22.4</v>
      </c>
      <c r="J119" s="195">
        <v>7453</v>
      </c>
      <c r="K119" s="197">
        <v>1.2</v>
      </c>
      <c r="L119" s="195">
        <v>97607</v>
      </c>
      <c r="M119" s="198">
        <v>15.8</v>
      </c>
      <c r="N119" s="194">
        <v>1065</v>
      </c>
      <c r="O119" s="198">
        <v>0.2</v>
      </c>
      <c r="P119" s="195">
        <v>57264</v>
      </c>
      <c r="Q119" s="198">
        <v>9.1999999999999993</v>
      </c>
      <c r="R119" s="195">
        <v>62936</v>
      </c>
      <c r="S119" s="198">
        <v>10.1</v>
      </c>
      <c r="T119" s="148" t="str">
        <f t="shared" si="13"/>
        <v>〇</v>
      </c>
      <c r="U119" s="149">
        <f t="shared" si="14"/>
        <v>100</v>
      </c>
      <c r="W119" s="150"/>
      <c r="X119" s="151"/>
      <c r="Y119" s="151"/>
    </row>
    <row r="120" spans="1:25" ht="18" customHeight="1">
      <c r="A120" s="379"/>
      <c r="B120" s="191" t="s">
        <v>319</v>
      </c>
      <c r="C120" s="307">
        <v>629757</v>
      </c>
      <c r="D120" s="307">
        <v>235998</v>
      </c>
      <c r="E120" s="308">
        <v>37.5</v>
      </c>
      <c r="F120" s="307">
        <v>32431</v>
      </c>
      <c r="G120" s="308">
        <v>5.0999999999999996</v>
      </c>
      <c r="H120" s="307">
        <v>143830</v>
      </c>
      <c r="I120" s="308">
        <v>22.8</v>
      </c>
      <c r="J120" s="307">
        <v>7635</v>
      </c>
      <c r="K120" s="309">
        <v>1.2</v>
      </c>
      <c r="L120" s="307">
        <v>80607</v>
      </c>
      <c r="M120" s="308">
        <v>12.8</v>
      </c>
      <c r="N120" s="306">
        <v>1578</v>
      </c>
      <c r="O120" s="308">
        <v>0.3</v>
      </c>
      <c r="P120" s="307">
        <v>59146</v>
      </c>
      <c r="Q120" s="308">
        <v>9.4</v>
      </c>
      <c r="R120" s="307">
        <v>68532</v>
      </c>
      <c r="S120" s="308">
        <v>10.89999999999999</v>
      </c>
      <c r="T120" s="148" t="str">
        <f t="shared" si="13"/>
        <v>〇</v>
      </c>
      <c r="U120" s="149">
        <f t="shared" si="14"/>
        <v>100</v>
      </c>
      <c r="V120" s="152"/>
      <c r="W120" s="150"/>
      <c r="X120" s="151"/>
      <c r="Y120" s="151"/>
    </row>
    <row r="121" spans="1:25" ht="18" customHeight="1">
      <c r="A121" s="375" t="s">
        <v>35</v>
      </c>
      <c r="B121" s="141" t="s">
        <v>300</v>
      </c>
      <c r="C121" s="194">
        <v>1177196</v>
      </c>
      <c r="D121" s="195">
        <v>263520</v>
      </c>
      <c r="E121" s="196">
        <v>22.4</v>
      </c>
      <c r="F121" s="195">
        <v>38954</v>
      </c>
      <c r="G121" s="197">
        <v>3.3</v>
      </c>
      <c r="H121" s="195">
        <v>168425</v>
      </c>
      <c r="I121" s="198">
        <v>14.3</v>
      </c>
      <c r="J121" s="195">
        <v>11215</v>
      </c>
      <c r="K121" s="197">
        <v>1</v>
      </c>
      <c r="L121" s="195">
        <v>233948</v>
      </c>
      <c r="M121" s="198">
        <v>19.899999999999999</v>
      </c>
      <c r="N121" s="194">
        <v>1566</v>
      </c>
      <c r="O121" s="198">
        <v>0.1</v>
      </c>
      <c r="P121" s="195">
        <v>131344</v>
      </c>
      <c r="Q121" s="198">
        <v>11.2</v>
      </c>
      <c r="R121" s="195">
        <v>328224</v>
      </c>
      <c r="S121" s="198">
        <v>27.9</v>
      </c>
      <c r="T121" s="148" t="str">
        <f t="shared" si="13"/>
        <v>〇</v>
      </c>
      <c r="U121" s="149">
        <f t="shared" si="14"/>
        <v>100.1</v>
      </c>
      <c r="W121" s="150"/>
      <c r="X121" s="151"/>
      <c r="Y121" s="151"/>
    </row>
    <row r="122" spans="1:25" ht="18" customHeight="1">
      <c r="A122" s="378"/>
      <c r="B122" s="141" t="s">
        <v>304</v>
      </c>
      <c r="C122" s="194">
        <v>1313044</v>
      </c>
      <c r="D122" s="195">
        <v>364011</v>
      </c>
      <c r="E122" s="198">
        <v>27.7</v>
      </c>
      <c r="F122" s="195">
        <v>43322</v>
      </c>
      <c r="G122" s="198">
        <v>3.3</v>
      </c>
      <c r="H122" s="195">
        <v>210005</v>
      </c>
      <c r="I122" s="198">
        <v>16</v>
      </c>
      <c r="J122" s="195">
        <v>11089</v>
      </c>
      <c r="K122" s="197">
        <v>0.9</v>
      </c>
      <c r="L122" s="195">
        <v>359350</v>
      </c>
      <c r="M122" s="198">
        <v>27.4</v>
      </c>
      <c r="N122" s="194">
        <v>1681</v>
      </c>
      <c r="O122" s="198">
        <v>0.1</v>
      </c>
      <c r="P122" s="195">
        <v>117478</v>
      </c>
      <c r="Q122" s="198">
        <v>9</v>
      </c>
      <c r="R122" s="195">
        <v>206108</v>
      </c>
      <c r="S122" s="198">
        <v>15.6</v>
      </c>
      <c r="T122" s="148" t="str">
        <f t="shared" si="13"/>
        <v>〇</v>
      </c>
      <c r="U122" s="149">
        <f t="shared" si="14"/>
        <v>99.999999999999986</v>
      </c>
      <c r="W122" s="150"/>
      <c r="X122" s="151"/>
      <c r="Y122" s="151"/>
    </row>
    <row r="123" spans="1:25" ht="18" customHeight="1">
      <c r="A123" s="378"/>
      <c r="B123" s="141" t="s">
        <v>305</v>
      </c>
      <c r="C123" s="194">
        <v>1172280</v>
      </c>
      <c r="D123" s="195">
        <v>375081</v>
      </c>
      <c r="E123" s="198">
        <v>32.1</v>
      </c>
      <c r="F123" s="195">
        <v>50305</v>
      </c>
      <c r="G123" s="198">
        <v>4.3</v>
      </c>
      <c r="H123" s="195">
        <v>190664</v>
      </c>
      <c r="I123" s="198">
        <v>16.3</v>
      </c>
      <c r="J123" s="195">
        <v>10843</v>
      </c>
      <c r="K123" s="197">
        <v>0.9</v>
      </c>
      <c r="L123" s="195">
        <v>262917</v>
      </c>
      <c r="M123" s="198">
        <v>22.4</v>
      </c>
      <c r="N123" s="194">
        <v>1640</v>
      </c>
      <c r="O123" s="198">
        <v>0.1</v>
      </c>
      <c r="P123" s="195">
        <v>78114</v>
      </c>
      <c r="Q123" s="198">
        <v>6.7</v>
      </c>
      <c r="R123" s="195">
        <v>202716</v>
      </c>
      <c r="S123" s="198">
        <v>17.2</v>
      </c>
      <c r="T123" s="148" t="str">
        <f t="shared" si="13"/>
        <v>〇</v>
      </c>
      <c r="U123" s="149">
        <f t="shared" si="14"/>
        <v>100</v>
      </c>
      <c r="W123" s="150"/>
      <c r="X123" s="151"/>
      <c r="Y123" s="151"/>
    </row>
    <row r="124" spans="1:25" ht="18" customHeight="1">
      <c r="A124" s="378"/>
      <c r="B124" s="141" t="s">
        <v>308</v>
      </c>
      <c r="C124" s="194">
        <v>1042686</v>
      </c>
      <c r="D124" s="195">
        <v>377132</v>
      </c>
      <c r="E124" s="198">
        <v>36.1</v>
      </c>
      <c r="F124" s="195">
        <v>50505</v>
      </c>
      <c r="G124" s="198">
        <v>4.8</v>
      </c>
      <c r="H124" s="195">
        <v>195508</v>
      </c>
      <c r="I124" s="198">
        <v>18.8</v>
      </c>
      <c r="J124" s="195">
        <v>10729</v>
      </c>
      <c r="K124" s="197">
        <v>1</v>
      </c>
      <c r="L124" s="195">
        <v>128760</v>
      </c>
      <c r="M124" s="198">
        <v>12.4</v>
      </c>
      <c r="N124" s="194">
        <v>1827</v>
      </c>
      <c r="O124" s="198">
        <v>0.2</v>
      </c>
      <c r="P124" s="195">
        <v>70874</v>
      </c>
      <c r="Q124" s="198">
        <v>6.8</v>
      </c>
      <c r="R124" s="195">
        <v>207351</v>
      </c>
      <c r="S124" s="198">
        <v>19.899999999999999</v>
      </c>
      <c r="T124" s="148" t="str">
        <f t="shared" si="13"/>
        <v>〇</v>
      </c>
      <c r="U124" s="149">
        <f t="shared" si="14"/>
        <v>100</v>
      </c>
      <c r="W124" s="150"/>
      <c r="X124" s="151"/>
      <c r="Y124" s="151"/>
    </row>
    <row r="125" spans="1:25" ht="18" customHeight="1">
      <c r="A125" s="379"/>
      <c r="B125" s="191" t="s">
        <v>319</v>
      </c>
      <c r="C125" s="306">
        <v>1047276</v>
      </c>
      <c r="D125" s="307">
        <v>393262</v>
      </c>
      <c r="E125" s="308">
        <v>37.6</v>
      </c>
      <c r="F125" s="307">
        <v>57472</v>
      </c>
      <c r="G125" s="308">
        <v>5.5</v>
      </c>
      <c r="H125" s="307">
        <v>203872</v>
      </c>
      <c r="I125" s="308">
        <v>19.5</v>
      </c>
      <c r="J125" s="307">
        <v>10735</v>
      </c>
      <c r="K125" s="309">
        <v>1</v>
      </c>
      <c r="L125" s="307">
        <v>94772</v>
      </c>
      <c r="M125" s="308">
        <v>9.1</v>
      </c>
      <c r="N125" s="306">
        <v>2100</v>
      </c>
      <c r="O125" s="308">
        <v>0.2</v>
      </c>
      <c r="P125" s="307">
        <v>66654</v>
      </c>
      <c r="Q125" s="308">
        <v>6.4</v>
      </c>
      <c r="R125" s="307">
        <v>218409</v>
      </c>
      <c r="S125" s="308">
        <v>20.7</v>
      </c>
      <c r="T125" s="148" t="str">
        <f t="shared" si="13"/>
        <v>〇</v>
      </c>
      <c r="U125" s="149">
        <f t="shared" si="14"/>
        <v>100.00000000000001</v>
      </c>
      <c r="V125" s="152"/>
      <c r="W125" s="150"/>
      <c r="X125" s="151"/>
      <c r="Y125" s="151"/>
    </row>
    <row r="126" spans="1:25" ht="18" customHeight="1">
      <c r="A126" s="375" t="s">
        <v>36</v>
      </c>
      <c r="B126" s="141" t="s">
        <v>300</v>
      </c>
      <c r="C126" s="195">
        <v>3789364</v>
      </c>
      <c r="D126" s="195">
        <v>1274820</v>
      </c>
      <c r="E126" s="196">
        <v>33.6</v>
      </c>
      <c r="F126" s="195">
        <v>129287</v>
      </c>
      <c r="G126" s="197">
        <v>3.4</v>
      </c>
      <c r="H126" s="195">
        <v>259382</v>
      </c>
      <c r="I126" s="198">
        <v>6.9</v>
      </c>
      <c r="J126" s="195">
        <v>62531</v>
      </c>
      <c r="K126" s="197">
        <v>1.7</v>
      </c>
      <c r="L126" s="195">
        <v>712689</v>
      </c>
      <c r="M126" s="198">
        <v>18.8</v>
      </c>
      <c r="N126" s="194">
        <v>10180</v>
      </c>
      <c r="O126" s="198">
        <v>0.3</v>
      </c>
      <c r="P126" s="195">
        <v>322137</v>
      </c>
      <c r="Q126" s="198">
        <v>8.5</v>
      </c>
      <c r="R126" s="195">
        <v>1018338</v>
      </c>
      <c r="S126" s="198">
        <v>26.8</v>
      </c>
      <c r="T126" s="148" t="str">
        <f t="shared" si="13"/>
        <v>〇</v>
      </c>
      <c r="U126" s="149">
        <f t="shared" si="14"/>
        <v>100</v>
      </c>
      <c r="W126" s="150"/>
      <c r="X126" s="151"/>
      <c r="Y126" s="151"/>
    </row>
    <row r="127" spans="1:25" ht="18" customHeight="1">
      <c r="A127" s="376"/>
      <c r="B127" s="141" t="s">
        <v>304</v>
      </c>
      <c r="C127" s="195">
        <v>4686947</v>
      </c>
      <c r="D127" s="195">
        <v>1395997</v>
      </c>
      <c r="E127" s="198">
        <v>29.8</v>
      </c>
      <c r="F127" s="195">
        <v>144920</v>
      </c>
      <c r="G127" s="198">
        <v>3.1</v>
      </c>
      <c r="H127" s="195">
        <v>380417</v>
      </c>
      <c r="I127" s="198">
        <v>8.1</v>
      </c>
      <c r="J127" s="195">
        <v>62004</v>
      </c>
      <c r="K127" s="197">
        <v>1.3</v>
      </c>
      <c r="L127" s="195">
        <v>1378532</v>
      </c>
      <c r="M127" s="198">
        <v>29.4</v>
      </c>
      <c r="N127" s="194">
        <v>18878</v>
      </c>
      <c r="O127" s="198">
        <v>0.4</v>
      </c>
      <c r="P127" s="195">
        <v>384799</v>
      </c>
      <c r="Q127" s="198">
        <v>8.1999999999999993</v>
      </c>
      <c r="R127" s="195">
        <v>921399</v>
      </c>
      <c r="S127" s="198">
        <v>19.7</v>
      </c>
      <c r="T127" s="148" t="str">
        <f t="shared" si="13"/>
        <v>✖</v>
      </c>
      <c r="U127" s="149">
        <f t="shared" si="14"/>
        <v>100</v>
      </c>
      <c r="W127" s="150"/>
      <c r="X127" s="151"/>
      <c r="Y127" s="151"/>
    </row>
    <row r="128" spans="1:25" ht="18" customHeight="1">
      <c r="A128" s="376"/>
      <c r="B128" s="141" t="s">
        <v>305</v>
      </c>
      <c r="C128" s="195">
        <v>3942613</v>
      </c>
      <c r="D128" s="195">
        <v>1455219</v>
      </c>
      <c r="E128" s="198">
        <v>36.9</v>
      </c>
      <c r="F128" s="195">
        <v>170066</v>
      </c>
      <c r="G128" s="198">
        <v>4.3</v>
      </c>
      <c r="H128" s="195">
        <v>312117</v>
      </c>
      <c r="I128" s="198">
        <v>7.9</v>
      </c>
      <c r="J128" s="195">
        <v>61851</v>
      </c>
      <c r="K128" s="197">
        <v>1.6</v>
      </c>
      <c r="L128" s="195">
        <v>860264</v>
      </c>
      <c r="M128" s="198">
        <v>21.8</v>
      </c>
      <c r="N128" s="194">
        <v>11100</v>
      </c>
      <c r="O128" s="198">
        <v>0.3</v>
      </c>
      <c r="P128" s="195">
        <v>122914</v>
      </c>
      <c r="Q128" s="198">
        <v>3.1</v>
      </c>
      <c r="R128" s="195">
        <v>949081</v>
      </c>
      <c r="S128" s="198">
        <v>24.1</v>
      </c>
      <c r="T128" s="148" t="str">
        <f t="shared" si="13"/>
        <v>✖</v>
      </c>
      <c r="U128" s="149">
        <f t="shared" si="14"/>
        <v>100</v>
      </c>
      <c r="W128" s="150"/>
      <c r="X128" s="151"/>
      <c r="Y128" s="151"/>
    </row>
    <row r="129" spans="1:25" ht="18" customHeight="1">
      <c r="A129" s="376"/>
      <c r="B129" s="141" t="s">
        <v>308</v>
      </c>
      <c r="C129" s="195">
        <v>3358436</v>
      </c>
      <c r="D129" s="195">
        <v>1478136</v>
      </c>
      <c r="E129" s="198">
        <v>44</v>
      </c>
      <c r="F129" s="195">
        <v>170644</v>
      </c>
      <c r="G129" s="198">
        <v>5.0999999999999996</v>
      </c>
      <c r="H129" s="195">
        <v>339972</v>
      </c>
      <c r="I129" s="198">
        <v>10.1</v>
      </c>
      <c r="J129" s="195">
        <v>60268</v>
      </c>
      <c r="K129" s="197">
        <v>1.8</v>
      </c>
      <c r="L129" s="195">
        <v>341507</v>
      </c>
      <c r="M129" s="198">
        <v>10.199999999999999</v>
      </c>
      <c r="N129" s="194">
        <v>11696</v>
      </c>
      <c r="O129" s="198">
        <v>0.3</v>
      </c>
      <c r="P129" s="195">
        <v>141384</v>
      </c>
      <c r="Q129" s="198">
        <v>4.2</v>
      </c>
      <c r="R129" s="195">
        <v>814830</v>
      </c>
      <c r="S129" s="198">
        <v>24.3</v>
      </c>
      <c r="T129" s="148" t="str">
        <f>IF(D129+F129+H129+J129+L129+N129+P129+R129=C129,"〇","✖")</f>
        <v>✖</v>
      </c>
      <c r="U129" s="149">
        <f t="shared" si="14"/>
        <v>100</v>
      </c>
      <c r="W129" s="150"/>
      <c r="X129" s="151"/>
      <c r="Y129" s="151"/>
    </row>
    <row r="130" spans="1:25" ht="18" customHeight="1">
      <c r="A130" s="377"/>
      <c r="B130" s="191" t="s">
        <v>319</v>
      </c>
      <c r="C130" s="307">
        <v>3316967.5999999996</v>
      </c>
      <c r="D130" s="307">
        <v>1591643.4</v>
      </c>
      <c r="E130" s="308">
        <v>48</v>
      </c>
      <c r="F130" s="307">
        <v>194576.5</v>
      </c>
      <c r="G130" s="308">
        <v>5.86</v>
      </c>
      <c r="H130" s="307">
        <v>367216.6</v>
      </c>
      <c r="I130" s="308">
        <v>11.07</v>
      </c>
      <c r="J130" s="307">
        <v>59550.1</v>
      </c>
      <c r="K130" s="309">
        <v>1.79</v>
      </c>
      <c r="L130" s="307">
        <v>259818.3</v>
      </c>
      <c r="M130" s="308">
        <v>7.83</v>
      </c>
      <c r="N130" s="306">
        <v>9773.2999999999993</v>
      </c>
      <c r="O130" s="308">
        <v>0.28999999999999998</v>
      </c>
      <c r="P130" s="307">
        <v>120986</v>
      </c>
      <c r="Q130" s="308">
        <v>3.7</v>
      </c>
      <c r="R130" s="307">
        <v>713403.4</v>
      </c>
      <c r="S130" s="308">
        <v>21.5</v>
      </c>
      <c r="T130" s="148" t="str">
        <f>IF(D130+F130+H130+J130+L130+N130+P130+R130=C130,"〇","✖")</f>
        <v>〇</v>
      </c>
      <c r="U130" s="149">
        <f t="shared" si="14"/>
        <v>100.04000000000002</v>
      </c>
      <c r="V130" s="152"/>
      <c r="W130" s="150"/>
      <c r="X130" s="151"/>
      <c r="Y130" s="151"/>
    </row>
    <row r="131" spans="1:25" ht="18" customHeight="1">
      <c r="A131" s="375" t="s">
        <v>37</v>
      </c>
      <c r="B131" s="141" t="s">
        <v>300</v>
      </c>
      <c r="C131" s="194">
        <v>2623291</v>
      </c>
      <c r="D131" s="195">
        <v>725170</v>
      </c>
      <c r="E131" s="196">
        <v>27.6</v>
      </c>
      <c r="F131" s="195">
        <v>82971</v>
      </c>
      <c r="G131" s="197">
        <v>3.2</v>
      </c>
      <c r="H131" s="195">
        <v>302625</v>
      </c>
      <c r="I131" s="198">
        <v>11.5</v>
      </c>
      <c r="J131" s="195">
        <v>33250</v>
      </c>
      <c r="K131" s="197">
        <v>1.3</v>
      </c>
      <c r="L131" s="195">
        <v>416372</v>
      </c>
      <c r="M131" s="198">
        <v>15.9</v>
      </c>
      <c r="N131" s="194">
        <v>4306</v>
      </c>
      <c r="O131" s="198">
        <v>0.2</v>
      </c>
      <c r="P131" s="195">
        <v>281972</v>
      </c>
      <c r="Q131" s="198">
        <v>10.7</v>
      </c>
      <c r="R131" s="195">
        <v>776625</v>
      </c>
      <c r="S131" s="198">
        <v>29.6</v>
      </c>
      <c r="T131" s="148" t="str">
        <f t="shared" si="13"/>
        <v>〇</v>
      </c>
      <c r="U131" s="149">
        <f t="shared" si="14"/>
        <v>100</v>
      </c>
      <c r="W131" s="150"/>
      <c r="X131" s="151"/>
      <c r="Y131" s="151"/>
    </row>
    <row r="132" spans="1:25" ht="18" customHeight="1">
      <c r="A132" s="376"/>
      <c r="B132" s="141" t="s">
        <v>304</v>
      </c>
      <c r="C132" s="194">
        <v>3214216.0149999997</v>
      </c>
      <c r="D132" s="195">
        <v>782935</v>
      </c>
      <c r="E132" s="198">
        <v>24.358505973034301</v>
      </c>
      <c r="F132" s="195">
        <v>92392</v>
      </c>
      <c r="G132" s="198">
        <v>2.874480108643227</v>
      </c>
      <c r="H132" s="195">
        <v>375279</v>
      </c>
      <c r="I132" s="198">
        <v>11.675599842968239</v>
      </c>
      <c r="J132" s="195">
        <v>32729.014999999999</v>
      </c>
      <c r="K132" s="197">
        <v>1.0182581023571935</v>
      </c>
      <c r="L132" s="195">
        <v>695219</v>
      </c>
      <c r="M132" s="198">
        <v>21.629504574539311</v>
      </c>
      <c r="N132" s="194">
        <v>4753</v>
      </c>
      <c r="O132" s="198">
        <v>0.14787431765067602</v>
      </c>
      <c r="P132" s="195">
        <v>311882</v>
      </c>
      <c r="Q132" s="198">
        <v>9.7032059620299052</v>
      </c>
      <c r="R132" s="195">
        <v>919027</v>
      </c>
      <c r="S132" s="198">
        <v>28.592571118777162</v>
      </c>
      <c r="T132" s="148" t="str">
        <f t="shared" si="13"/>
        <v>〇</v>
      </c>
      <c r="U132" s="149">
        <f t="shared" si="14"/>
        <v>100</v>
      </c>
      <c r="W132" s="150"/>
      <c r="X132" s="151"/>
      <c r="Y132" s="151"/>
    </row>
    <row r="133" spans="1:25" ht="18" customHeight="1">
      <c r="A133" s="376"/>
      <c r="B133" s="141" t="s">
        <v>305</v>
      </c>
      <c r="C133" s="194">
        <v>2683182</v>
      </c>
      <c r="D133" s="195">
        <v>805043</v>
      </c>
      <c r="E133" s="198">
        <v>30.003294595744901</v>
      </c>
      <c r="F133" s="195">
        <v>107220</v>
      </c>
      <c r="G133" s="198">
        <v>3.9960017620869599</v>
      </c>
      <c r="H133" s="195">
        <v>350363</v>
      </c>
      <c r="I133" s="198">
        <v>13.0577426354232</v>
      </c>
      <c r="J133" s="195">
        <v>31784</v>
      </c>
      <c r="K133" s="197">
        <v>1.1845637008596499</v>
      </c>
      <c r="L133" s="195">
        <v>437132</v>
      </c>
      <c r="M133" s="198">
        <v>16.291552343448899</v>
      </c>
      <c r="N133" s="194">
        <v>7006</v>
      </c>
      <c r="O133" s="198">
        <v>0.26110789353834402</v>
      </c>
      <c r="P133" s="195">
        <v>193055</v>
      </c>
      <c r="Q133" s="198">
        <v>7.1950020535319599</v>
      </c>
      <c r="R133" s="195">
        <v>751579</v>
      </c>
      <c r="S133" s="198">
        <v>28.010735015366102</v>
      </c>
      <c r="T133" s="148" t="str">
        <f t="shared" si="13"/>
        <v>〇</v>
      </c>
      <c r="U133" s="149">
        <f t="shared" si="14"/>
        <v>100</v>
      </c>
      <c r="W133" s="150"/>
      <c r="X133" s="151"/>
      <c r="Y133" s="151"/>
    </row>
    <row r="134" spans="1:25" ht="18" customHeight="1">
      <c r="A134" s="376"/>
      <c r="B134" s="141" t="s">
        <v>308</v>
      </c>
      <c r="C134" s="194">
        <v>2444905</v>
      </c>
      <c r="D134" s="195">
        <v>818640</v>
      </c>
      <c r="E134" s="198">
        <v>33.483509584216975</v>
      </c>
      <c r="F134" s="195">
        <v>107726</v>
      </c>
      <c r="G134" s="198">
        <v>4.4061425699567058</v>
      </c>
      <c r="H134" s="195">
        <v>363574</v>
      </c>
      <c r="I134" s="198">
        <v>14.870680046872986</v>
      </c>
      <c r="J134" s="195">
        <v>31547</v>
      </c>
      <c r="K134" s="197">
        <v>1.2903159836476263</v>
      </c>
      <c r="L134" s="195">
        <v>241737</v>
      </c>
      <c r="M134" s="198">
        <v>9.8873780371834492</v>
      </c>
      <c r="N134" s="194">
        <v>3671</v>
      </c>
      <c r="O134" s="198">
        <v>0.15014898329382939</v>
      </c>
      <c r="P134" s="195">
        <v>160280</v>
      </c>
      <c r="Q134" s="198">
        <v>6.5556739423413184</v>
      </c>
      <c r="R134" s="195">
        <v>717730</v>
      </c>
      <c r="S134" s="198">
        <v>29.356150852487112</v>
      </c>
      <c r="T134" s="148" t="str">
        <f t="shared" si="13"/>
        <v>〇</v>
      </c>
      <c r="U134" s="149">
        <f t="shared" si="14"/>
        <v>100</v>
      </c>
      <c r="W134" s="150"/>
      <c r="X134" s="151"/>
      <c r="Y134" s="151"/>
    </row>
    <row r="135" spans="1:25" ht="18" customHeight="1">
      <c r="A135" s="377"/>
      <c r="B135" s="191" t="s">
        <v>319</v>
      </c>
      <c r="C135" s="306">
        <v>2426325</v>
      </c>
      <c r="D135" s="307">
        <v>857077</v>
      </c>
      <c r="E135" s="308">
        <v>35.299999999999997</v>
      </c>
      <c r="F135" s="307">
        <v>122424</v>
      </c>
      <c r="G135" s="308">
        <v>5</v>
      </c>
      <c r="H135" s="307">
        <v>376369</v>
      </c>
      <c r="I135" s="308">
        <v>15.5</v>
      </c>
      <c r="J135" s="307">
        <v>31606</v>
      </c>
      <c r="K135" s="309">
        <v>1.3</v>
      </c>
      <c r="L135" s="307">
        <v>212093</v>
      </c>
      <c r="M135" s="308">
        <v>8.6999999999999993</v>
      </c>
      <c r="N135" s="306">
        <v>5117</v>
      </c>
      <c r="O135" s="308">
        <v>0.2</v>
      </c>
      <c r="P135" s="307">
        <v>164458</v>
      </c>
      <c r="Q135" s="308">
        <v>6.8</v>
      </c>
      <c r="R135" s="307">
        <v>657181</v>
      </c>
      <c r="S135" s="308">
        <v>27.1</v>
      </c>
      <c r="T135" s="148" t="str">
        <f t="shared" si="13"/>
        <v>〇</v>
      </c>
      <c r="U135" s="149">
        <f>E135+G135+I135+K135+M135+O135+Q135+S135</f>
        <v>99.9</v>
      </c>
      <c r="V135" s="152"/>
      <c r="W135" s="150"/>
      <c r="X135" s="151"/>
      <c r="Y135" s="151"/>
    </row>
    <row r="136" spans="1:25" ht="18" customHeight="1">
      <c r="A136" s="375" t="s">
        <v>130</v>
      </c>
      <c r="B136" s="141" t="s">
        <v>300</v>
      </c>
      <c r="C136" s="194">
        <v>621940</v>
      </c>
      <c r="D136" s="195">
        <v>155400</v>
      </c>
      <c r="E136" s="196">
        <v>25</v>
      </c>
      <c r="F136" s="195">
        <v>21108</v>
      </c>
      <c r="G136" s="197">
        <v>3.4</v>
      </c>
      <c r="H136" s="195">
        <v>159594</v>
      </c>
      <c r="I136" s="198">
        <v>25.7</v>
      </c>
      <c r="J136" s="195">
        <v>7141</v>
      </c>
      <c r="K136" s="197">
        <v>1.1000000000000001</v>
      </c>
      <c r="L136" s="195">
        <v>131530</v>
      </c>
      <c r="M136" s="198">
        <v>21.1</v>
      </c>
      <c r="N136" s="194">
        <v>828</v>
      </c>
      <c r="O136" s="198">
        <v>0.1</v>
      </c>
      <c r="P136" s="195">
        <v>68516</v>
      </c>
      <c r="Q136" s="198">
        <v>11</v>
      </c>
      <c r="R136" s="195">
        <v>77822</v>
      </c>
      <c r="S136" s="198">
        <v>12.5</v>
      </c>
      <c r="T136" s="148" t="str">
        <f t="shared" si="13"/>
        <v>✖</v>
      </c>
      <c r="U136" s="149">
        <f t="shared" si="14"/>
        <v>99.899999999999991</v>
      </c>
      <c r="W136" s="150"/>
      <c r="X136" s="151"/>
      <c r="Y136" s="151"/>
    </row>
    <row r="137" spans="1:25" ht="18" customHeight="1">
      <c r="A137" s="376"/>
      <c r="B137" s="141" t="s">
        <v>304</v>
      </c>
      <c r="C137" s="194">
        <v>628129</v>
      </c>
      <c r="D137" s="195">
        <v>164968</v>
      </c>
      <c r="E137" s="198">
        <v>26.3</v>
      </c>
      <c r="F137" s="195">
        <v>23265</v>
      </c>
      <c r="G137" s="198">
        <v>3.6999999999999997</v>
      </c>
      <c r="H137" s="195">
        <v>182458</v>
      </c>
      <c r="I137" s="198">
        <v>28.999999999999996</v>
      </c>
      <c r="J137" s="195">
        <v>7122</v>
      </c>
      <c r="K137" s="197">
        <v>1.0999999999999999</v>
      </c>
      <c r="L137" s="195">
        <v>145608</v>
      </c>
      <c r="M137" s="198">
        <v>23.200000000000003</v>
      </c>
      <c r="N137" s="194">
        <v>597</v>
      </c>
      <c r="O137" s="198">
        <v>0.1</v>
      </c>
      <c r="P137" s="195">
        <v>65354</v>
      </c>
      <c r="Q137" s="198">
        <v>10.4</v>
      </c>
      <c r="R137" s="195">
        <v>38757</v>
      </c>
      <c r="S137" s="198">
        <v>6.2</v>
      </c>
      <c r="T137" s="148" t="str">
        <f t="shared" si="13"/>
        <v>〇</v>
      </c>
      <c r="U137" s="149">
        <f t="shared" si="14"/>
        <v>100.00000000000001</v>
      </c>
      <c r="W137" s="150"/>
      <c r="X137" s="151"/>
      <c r="Y137" s="151"/>
    </row>
    <row r="138" spans="1:25" ht="18" customHeight="1">
      <c r="A138" s="376"/>
      <c r="B138" s="141" t="s">
        <v>305</v>
      </c>
      <c r="C138" s="194">
        <v>603570</v>
      </c>
      <c r="D138" s="195">
        <v>166179</v>
      </c>
      <c r="E138" s="198">
        <v>27.5</v>
      </c>
      <c r="F138" s="195">
        <v>26599</v>
      </c>
      <c r="G138" s="198">
        <v>4.4000000000000004</v>
      </c>
      <c r="H138" s="195">
        <v>180067</v>
      </c>
      <c r="I138" s="198">
        <v>29.8</v>
      </c>
      <c r="J138" s="195">
        <v>7063</v>
      </c>
      <c r="K138" s="197">
        <v>1.2</v>
      </c>
      <c r="L138" s="195">
        <v>143265</v>
      </c>
      <c r="M138" s="198">
        <v>23.7</v>
      </c>
      <c r="N138" s="194">
        <v>955</v>
      </c>
      <c r="O138" s="198">
        <v>0.2</v>
      </c>
      <c r="P138" s="195">
        <v>45079</v>
      </c>
      <c r="Q138" s="198">
        <v>7.5</v>
      </c>
      <c r="R138" s="195">
        <v>34363</v>
      </c>
      <c r="S138" s="198">
        <v>5.7</v>
      </c>
      <c r="T138" s="148" t="str">
        <f t="shared" si="13"/>
        <v>〇</v>
      </c>
      <c r="U138" s="149">
        <f t="shared" si="14"/>
        <v>100.00000000000001</v>
      </c>
      <c r="W138" s="150"/>
      <c r="X138" s="151"/>
      <c r="Y138" s="151"/>
    </row>
    <row r="139" spans="1:25" ht="18" customHeight="1">
      <c r="A139" s="376"/>
      <c r="B139" s="141" t="s">
        <v>308</v>
      </c>
      <c r="C139" s="194">
        <v>546696</v>
      </c>
      <c r="D139" s="195">
        <v>168224</v>
      </c>
      <c r="E139" s="198">
        <v>30.8</v>
      </c>
      <c r="F139" s="195">
        <v>26703</v>
      </c>
      <c r="G139" s="198">
        <v>4.9000000000000004</v>
      </c>
      <c r="H139" s="195">
        <v>182548</v>
      </c>
      <c r="I139" s="198">
        <v>33.4</v>
      </c>
      <c r="J139" s="195">
        <v>6884</v>
      </c>
      <c r="K139" s="197">
        <v>1.3</v>
      </c>
      <c r="L139" s="195">
        <v>81663</v>
      </c>
      <c r="M139" s="198">
        <v>14.9</v>
      </c>
      <c r="N139" s="194">
        <v>675</v>
      </c>
      <c r="O139" s="198">
        <v>0.1</v>
      </c>
      <c r="P139" s="195">
        <v>40375</v>
      </c>
      <c r="Q139" s="198">
        <v>7.4</v>
      </c>
      <c r="R139" s="195">
        <v>39624</v>
      </c>
      <c r="S139" s="198">
        <v>7.2</v>
      </c>
      <c r="T139" s="148" t="str">
        <f t="shared" si="13"/>
        <v>〇</v>
      </c>
      <c r="U139" s="149">
        <f t="shared" si="14"/>
        <v>100</v>
      </c>
      <c r="W139" s="150"/>
      <c r="X139" s="151"/>
      <c r="Y139" s="151"/>
    </row>
    <row r="140" spans="1:25" ht="18" customHeight="1">
      <c r="A140" s="377"/>
      <c r="B140" s="191" t="s">
        <v>319</v>
      </c>
      <c r="C140" s="306">
        <v>575287</v>
      </c>
      <c r="D140" s="307">
        <v>177559</v>
      </c>
      <c r="E140" s="308">
        <v>30.9</v>
      </c>
      <c r="F140" s="307">
        <v>30277</v>
      </c>
      <c r="G140" s="308">
        <v>5.3</v>
      </c>
      <c r="H140" s="307">
        <v>186093</v>
      </c>
      <c r="I140" s="308">
        <v>32.299999999999997</v>
      </c>
      <c r="J140" s="307">
        <v>6898</v>
      </c>
      <c r="K140" s="309">
        <v>1.2</v>
      </c>
      <c r="L140" s="307">
        <v>70099</v>
      </c>
      <c r="M140" s="308">
        <v>12.2</v>
      </c>
      <c r="N140" s="306">
        <v>3560</v>
      </c>
      <c r="O140" s="308">
        <v>0.6</v>
      </c>
      <c r="P140" s="307">
        <v>37824</v>
      </c>
      <c r="Q140" s="308">
        <v>6.6</v>
      </c>
      <c r="R140" s="307">
        <v>62977</v>
      </c>
      <c r="S140" s="308">
        <v>10.9</v>
      </c>
      <c r="T140" s="148" t="str">
        <f t="shared" ref="T140:T150" si="15">IF(D140+F140+H140+J140+L140+N140+P140+R140=C140,"〇","✖")</f>
        <v>〇</v>
      </c>
      <c r="U140" s="149">
        <f t="shared" ref="U140:U150" si="16">E140+G140+I140+K140+M140+O140+Q140+S140</f>
        <v>100</v>
      </c>
      <c r="V140" s="152"/>
      <c r="W140" s="150"/>
      <c r="X140" s="151"/>
      <c r="Y140" s="151"/>
    </row>
    <row r="141" spans="1:25" ht="18" customHeight="1">
      <c r="A141" s="375" t="s">
        <v>256</v>
      </c>
      <c r="B141" s="141" t="s">
        <v>300</v>
      </c>
      <c r="C141" s="195">
        <v>648362</v>
      </c>
      <c r="D141" s="195">
        <v>113461</v>
      </c>
      <c r="E141" s="196">
        <v>17.5</v>
      </c>
      <c r="F141" s="195">
        <v>15906</v>
      </c>
      <c r="G141" s="197">
        <v>2.5</v>
      </c>
      <c r="H141" s="195">
        <v>175153</v>
      </c>
      <c r="I141" s="198">
        <v>27</v>
      </c>
      <c r="J141" s="195">
        <v>5997</v>
      </c>
      <c r="K141" s="197">
        <v>0.9</v>
      </c>
      <c r="L141" s="195">
        <v>144255</v>
      </c>
      <c r="M141" s="198">
        <v>22.2</v>
      </c>
      <c r="N141" s="194">
        <v>3805</v>
      </c>
      <c r="O141" s="198">
        <v>0.6</v>
      </c>
      <c r="P141" s="195">
        <v>87547</v>
      </c>
      <c r="Q141" s="198">
        <v>13.5</v>
      </c>
      <c r="R141" s="195">
        <v>102238</v>
      </c>
      <c r="S141" s="198">
        <v>15.8</v>
      </c>
      <c r="T141" s="148" t="str">
        <f t="shared" si="15"/>
        <v>〇</v>
      </c>
      <c r="U141" s="149">
        <f t="shared" si="16"/>
        <v>99.999999999999986</v>
      </c>
      <c r="W141" s="150"/>
      <c r="X141" s="151"/>
      <c r="Y141" s="151"/>
    </row>
    <row r="142" spans="1:25" ht="18" customHeight="1">
      <c r="A142" s="376"/>
      <c r="B142" s="141" t="s">
        <v>304</v>
      </c>
      <c r="C142" s="199">
        <v>673364.50899999996</v>
      </c>
      <c r="D142" s="195">
        <v>120597.253</v>
      </c>
      <c r="E142" s="198">
        <v>17.91</v>
      </c>
      <c r="F142" s="195">
        <v>17294.899000000001</v>
      </c>
      <c r="G142" s="198">
        <v>2.57</v>
      </c>
      <c r="H142" s="195">
        <v>195674.497</v>
      </c>
      <c r="I142" s="198">
        <v>29.06</v>
      </c>
      <c r="J142" s="195">
        <v>5914.6949999999997</v>
      </c>
      <c r="K142" s="197">
        <v>0.88</v>
      </c>
      <c r="L142" s="195">
        <v>146019.538</v>
      </c>
      <c r="M142" s="198">
        <v>21.69</v>
      </c>
      <c r="N142" s="194">
        <v>2700.241</v>
      </c>
      <c r="O142" s="198">
        <v>0.4</v>
      </c>
      <c r="P142" s="195">
        <v>90859.9</v>
      </c>
      <c r="Q142" s="198">
        <v>13.49</v>
      </c>
      <c r="R142" s="195">
        <v>94303.486000000004</v>
      </c>
      <c r="S142" s="198">
        <v>14</v>
      </c>
      <c r="T142" s="148" t="str">
        <f t="shared" si="15"/>
        <v>〇</v>
      </c>
      <c r="U142" s="149">
        <f t="shared" si="16"/>
        <v>100</v>
      </c>
      <c r="W142" s="150"/>
      <c r="X142" s="151"/>
      <c r="Y142" s="151"/>
    </row>
    <row r="143" spans="1:25" ht="18" customHeight="1">
      <c r="A143" s="376"/>
      <c r="B143" s="141" t="s">
        <v>305</v>
      </c>
      <c r="C143" s="199">
        <v>662895.16700000002</v>
      </c>
      <c r="D143" s="195">
        <v>124817.57</v>
      </c>
      <c r="E143" s="198">
        <v>18.829156737538863</v>
      </c>
      <c r="F143" s="195">
        <v>19422.754000000001</v>
      </c>
      <c r="G143" s="198">
        <v>2.9299887775467823</v>
      </c>
      <c r="H143" s="195">
        <v>191580.59099999999</v>
      </c>
      <c r="I143" s="198">
        <v>28.900586478404662</v>
      </c>
      <c r="J143" s="195">
        <v>5875.8979999999992</v>
      </c>
      <c r="K143" s="197">
        <v>0.88639928189429662</v>
      </c>
      <c r="L143" s="195">
        <v>144501.505</v>
      </c>
      <c r="M143" s="198">
        <v>21.798545560975558</v>
      </c>
      <c r="N143" s="194">
        <v>2305.5390000000002</v>
      </c>
      <c r="O143" s="198">
        <v>0.34779843250840903</v>
      </c>
      <c r="P143" s="195">
        <v>73771.275999999998</v>
      </c>
      <c r="Q143" s="198">
        <v>11.128648943672264</v>
      </c>
      <c r="R143" s="195">
        <v>100620.034</v>
      </c>
      <c r="S143" s="198">
        <v>15.178875787459164</v>
      </c>
      <c r="T143" s="148" t="str">
        <f t="shared" si="15"/>
        <v>〇</v>
      </c>
      <c r="U143" s="149">
        <f>E143+G143+I143+K143+M143+O143+Q143+S143</f>
        <v>100</v>
      </c>
      <c r="W143" s="150"/>
      <c r="X143" s="151"/>
      <c r="Y143" s="151"/>
    </row>
    <row r="144" spans="1:25" ht="18" customHeight="1">
      <c r="A144" s="376"/>
      <c r="B144" s="141" t="s">
        <v>308</v>
      </c>
      <c r="C144" s="199">
        <v>636274</v>
      </c>
      <c r="D144" s="195">
        <v>122077</v>
      </c>
      <c r="E144" s="198">
        <v>19.186231089121982</v>
      </c>
      <c r="F144" s="195">
        <v>19515</v>
      </c>
      <c r="G144" s="198">
        <v>3.0670748765468963</v>
      </c>
      <c r="H144" s="195">
        <v>191264</v>
      </c>
      <c r="I144" s="198">
        <v>30.060005595073818</v>
      </c>
      <c r="J144" s="195">
        <v>5573</v>
      </c>
      <c r="K144" s="197">
        <v>0.87588051688423552</v>
      </c>
      <c r="L144" s="195">
        <v>111077</v>
      </c>
      <c r="M144" s="198">
        <v>17.457416144616943</v>
      </c>
      <c r="N144" s="194">
        <v>1612</v>
      </c>
      <c r="O144" s="198">
        <v>0.25334997186746588</v>
      </c>
      <c r="P144" s="195">
        <v>72079</v>
      </c>
      <c r="Q144" s="198">
        <v>11.328295671361708</v>
      </c>
      <c r="R144" s="195">
        <v>113077</v>
      </c>
      <c r="S144" s="198">
        <v>17.77174613452695</v>
      </c>
      <c r="T144" s="148" t="str">
        <f>IF(D144+F144+H144+J144+L144+N144+P144+R144=C144,"〇","✖")</f>
        <v>〇</v>
      </c>
      <c r="U144" s="149">
        <f>E144+G144+I144+K144+M144+O144+Q144+S144</f>
        <v>100</v>
      </c>
      <c r="W144" s="150"/>
      <c r="X144" s="151"/>
      <c r="Y144" s="151"/>
    </row>
    <row r="145" spans="1:25" ht="18" customHeight="1">
      <c r="A145" s="377"/>
      <c r="B145" s="191" t="s">
        <v>319</v>
      </c>
      <c r="C145" s="200">
        <v>662036</v>
      </c>
      <c r="D145" s="307">
        <v>126575</v>
      </c>
      <c r="E145" s="308">
        <v>19.100000000000001</v>
      </c>
      <c r="F145" s="307">
        <v>21998</v>
      </c>
      <c r="G145" s="308">
        <v>3.3</v>
      </c>
      <c r="H145" s="307">
        <v>194276</v>
      </c>
      <c r="I145" s="308">
        <v>29.3</v>
      </c>
      <c r="J145" s="307">
        <v>5597</v>
      </c>
      <c r="K145" s="309">
        <v>0.8</v>
      </c>
      <c r="L145" s="307">
        <v>95736</v>
      </c>
      <c r="M145" s="308">
        <v>14.5</v>
      </c>
      <c r="N145" s="306">
        <v>1379</v>
      </c>
      <c r="O145" s="308">
        <v>0.2</v>
      </c>
      <c r="P145" s="307">
        <v>68517</v>
      </c>
      <c r="Q145" s="308">
        <v>10.3</v>
      </c>
      <c r="R145" s="307">
        <v>147958</v>
      </c>
      <c r="S145" s="308">
        <v>22.3</v>
      </c>
      <c r="T145" s="148" t="str">
        <f t="shared" si="15"/>
        <v>〇</v>
      </c>
      <c r="U145" s="149">
        <f>E145+G145+I145+K145+M145+O145+Q145+S145</f>
        <v>99.8</v>
      </c>
      <c r="V145" s="152"/>
      <c r="W145" s="150"/>
      <c r="X145" s="151"/>
      <c r="Y145" s="151"/>
    </row>
    <row r="146" spans="1:25" ht="18" customHeight="1">
      <c r="A146" s="375" t="s">
        <v>257</v>
      </c>
      <c r="B146" s="141" t="s">
        <v>300</v>
      </c>
      <c r="C146" s="195">
        <v>389022</v>
      </c>
      <c r="D146" s="195">
        <v>67669</v>
      </c>
      <c r="E146" s="196">
        <v>17.399999999999999</v>
      </c>
      <c r="F146" s="195">
        <v>9870</v>
      </c>
      <c r="G146" s="197">
        <v>2.5</v>
      </c>
      <c r="H146" s="195">
        <v>138882</v>
      </c>
      <c r="I146" s="198">
        <v>35.700000000000003</v>
      </c>
      <c r="J146" s="195">
        <v>3997</v>
      </c>
      <c r="K146" s="197">
        <v>1</v>
      </c>
      <c r="L146" s="195">
        <v>95078</v>
      </c>
      <c r="M146" s="198">
        <v>24.4</v>
      </c>
      <c r="N146" s="194">
        <v>828</v>
      </c>
      <c r="O146" s="198">
        <v>0.2</v>
      </c>
      <c r="P146" s="195">
        <v>50311</v>
      </c>
      <c r="Q146" s="198">
        <v>12.9</v>
      </c>
      <c r="R146" s="195">
        <v>22387</v>
      </c>
      <c r="S146" s="198">
        <v>5.8</v>
      </c>
      <c r="T146" s="148" t="str">
        <f t="shared" si="15"/>
        <v>〇</v>
      </c>
      <c r="U146" s="149">
        <f t="shared" si="16"/>
        <v>99.9</v>
      </c>
      <c r="W146" s="150"/>
      <c r="X146" s="151"/>
      <c r="Y146" s="151"/>
    </row>
    <row r="147" spans="1:25" ht="18" customHeight="1">
      <c r="A147" s="376"/>
      <c r="B147" s="141" t="s">
        <v>304</v>
      </c>
      <c r="C147" s="199">
        <v>404095</v>
      </c>
      <c r="D147" s="195">
        <v>72622</v>
      </c>
      <c r="E147" s="198">
        <v>18</v>
      </c>
      <c r="F147" s="195">
        <v>10810</v>
      </c>
      <c r="G147" s="198">
        <v>2.7</v>
      </c>
      <c r="H147" s="195">
        <v>152343</v>
      </c>
      <c r="I147" s="198">
        <v>37.700000000000003</v>
      </c>
      <c r="J147" s="195">
        <v>3962</v>
      </c>
      <c r="K147" s="197">
        <v>1</v>
      </c>
      <c r="L147" s="195">
        <v>84642</v>
      </c>
      <c r="M147" s="198">
        <v>20.9</v>
      </c>
      <c r="N147" s="194">
        <v>1019</v>
      </c>
      <c r="O147" s="198">
        <v>0.3</v>
      </c>
      <c r="P147" s="195">
        <v>46722</v>
      </c>
      <c r="Q147" s="198">
        <v>11.5</v>
      </c>
      <c r="R147" s="195">
        <v>31975</v>
      </c>
      <c r="S147" s="198">
        <v>7.9</v>
      </c>
      <c r="T147" s="148" t="str">
        <f t="shared" si="15"/>
        <v>〇</v>
      </c>
      <c r="U147" s="149">
        <f t="shared" si="16"/>
        <v>100.00000000000001</v>
      </c>
      <c r="W147" s="150"/>
      <c r="X147" s="151"/>
      <c r="Y147" s="151"/>
    </row>
    <row r="148" spans="1:25" ht="18" customHeight="1">
      <c r="A148" s="376"/>
      <c r="B148" s="141" t="s">
        <v>305</v>
      </c>
      <c r="C148" s="199">
        <v>405728</v>
      </c>
      <c r="D148" s="195">
        <v>73632</v>
      </c>
      <c r="E148" s="198">
        <v>18.100000000000001</v>
      </c>
      <c r="F148" s="195">
        <v>12118</v>
      </c>
      <c r="G148" s="198">
        <v>3</v>
      </c>
      <c r="H148" s="195">
        <v>149287</v>
      </c>
      <c r="I148" s="198">
        <v>36.799999999999997</v>
      </c>
      <c r="J148" s="195">
        <v>3820</v>
      </c>
      <c r="K148" s="197">
        <v>0.9</v>
      </c>
      <c r="L148" s="195">
        <v>100934</v>
      </c>
      <c r="M148" s="198">
        <v>24.9</v>
      </c>
      <c r="N148" s="194">
        <v>1212</v>
      </c>
      <c r="O148" s="198">
        <v>0.3</v>
      </c>
      <c r="P148" s="195">
        <v>34487</v>
      </c>
      <c r="Q148" s="198">
        <v>8.5</v>
      </c>
      <c r="R148" s="195">
        <v>30238</v>
      </c>
      <c r="S148" s="198">
        <v>7.5</v>
      </c>
      <c r="T148" s="148" t="str">
        <f t="shared" si="15"/>
        <v>〇</v>
      </c>
      <c r="U148" s="149">
        <f t="shared" si="16"/>
        <v>99.999999999999986</v>
      </c>
      <c r="W148" s="150"/>
      <c r="X148" s="151"/>
      <c r="Y148" s="151"/>
    </row>
    <row r="149" spans="1:25" ht="18" customHeight="1">
      <c r="A149" s="376"/>
      <c r="B149" s="141" t="s">
        <v>308</v>
      </c>
      <c r="C149" s="199">
        <v>389627</v>
      </c>
      <c r="D149" s="195">
        <v>74008</v>
      </c>
      <c r="E149" s="198">
        <v>19</v>
      </c>
      <c r="F149" s="195">
        <v>12172</v>
      </c>
      <c r="G149" s="198">
        <v>3.1</v>
      </c>
      <c r="H149" s="195">
        <v>150426</v>
      </c>
      <c r="I149" s="198">
        <v>38.6</v>
      </c>
      <c r="J149" s="195">
        <v>3753</v>
      </c>
      <c r="K149" s="197">
        <v>1</v>
      </c>
      <c r="L149" s="195">
        <v>70328</v>
      </c>
      <c r="M149" s="198">
        <v>18.100000000000001</v>
      </c>
      <c r="N149" s="194">
        <v>766</v>
      </c>
      <c r="O149" s="198">
        <v>0.2</v>
      </c>
      <c r="P149" s="195">
        <v>34832</v>
      </c>
      <c r="Q149" s="198">
        <v>9</v>
      </c>
      <c r="R149" s="195">
        <v>43342</v>
      </c>
      <c r="S149" s="198">
        <v>11</v>
      </c>
      <c r="T149" s="148" t="str">
        <f t="shared" si="15"/>
        <v>〇</v>
      </c>
      <c r="U149" s="149">
        <f t="shared" si="16"/>
        <v>100.00000000000001</v>
      </c>
      <c r="W149" s="150"/>
      <c r="X149" s="151"/>
      <c r="Y149" s="151"/>
    </row>
    <row r="150" spans="1:25" ht="18" customHeight="1">
      <c r="A150" s="377"/>
      <c r="B150" s="191" t="s">
        <v>319</v>
      </c>
      <c r="C150" s="200">
        <v>388615</v>
      </c>
      <c r="D150" s="307">
        <v>76972</v>
      </c>
      <c r="E150" s="308">
        <v>19.8</v>
      </c>
      <c r="F150" s="307">
        <v>13651</v>
      </c>
      <c r="G150" s="308">
        <v>3.5</v>
      </c>
      <c r="H150" s="307">
        <v>151355</v>
      </c>
      <c r="I150" s="308">
        <v>38.9</v>
      </c>
      <c r="J150" s="307">
        <v>3705</v>
      </c>
      <c r="K150" s="309">
        <v>1</v>
      </c>
      <c r="L150" s="307">
        <v>63271</v>
      </c>
      <c r="M150" s="308">
        <v>16.3</v>
      </c>
      <c r="N150" s="306">
        <v>733</v>
      </c>
      <c r="O150" s="308">
        <v>0.2</v>
      </c>
      <c r="P150" s="307">
        <v>37432</v>
      </c>
      <c r="Q150" s="308">
        <v>9.6</v>
      </c>
      <c r="R150" s="307">
        <v>41496</v>
      </c>
      <c r="S150" s="308">
        <v>10.7</v>
      </c>
      <c r="T150" s="148" t="str">
        <f t="shared" si="15"/>
        <v>〇</v>
      </c>
      <c r="U150" s="149">
        <f t="shared" si="16"/>
        <v>100</v>
      </c>
      <c r="V150" s="152"/>
      <c r="W150" s="150"/>
      <c r="X150" s="151"/>
      <c r="Y150" s="151"/>
    </row>
    <row r="151" spans="1:25" ht="18" customHeight="1">
      <c r="A151" s="375" t="s">
        <v>38</v>
      </c>
      <c r="B151" s="141" t="s">
        <v>300</v>
      </c>
      <c r="C151" s="195">
        <v>549680</v>
      </c>
      <c r="D151" s="195">
        <v>84462</v>
      </c>
      <c r="E151" s="196">
        <v>15.4</v>
      </c>
      <c r="F151" s="195">
        <v>12264</v>
      </c>
      <c r="G151" s="197">
        <v>2.2000000000000002</v>
      </c>
      <c r="H151" s="195">
        <v>186347</v>
      </c>
      <c r="I151" s="198">
        <v>33.9</v>
      </c>
      <c r="J151" s="195">
        <v>4993</v>
      </c>
      <c r="K151" s="197">
        <v>0.9</v>
      </c>
      <c r="L151" s="195">
        <v>114440</v>
      </c>
      <c r="M151" s="198">
        <v>20.8</v>
      </c>
      <c r="N151" s="194">
        <v>1792</v>
      </c>
      <c r="O151" s="198">
        <v>0.3</v>
      </c>
      <c r="P151" s="195">
        <v>62955</v>
      </c>
      <c r="Q151" s="198">
        <v>11.5</v>
      </c>
      <c r="R151" s="195">
        <v>82427</v>
      </c>
      <c r="S151" s="198">
        <v>15</v>
      </c>
      <c r="T151" s="148" t="str">
        <f t="shared" si="13"/>
        <v>〇</v>
      </c>
      <c r="U151" s="149">
        <f t="shared" si="14"/>
        <v>100</v>
      </c>
      <c r="W151" s="150"/>
      <c r="X151" s="151"/>
      <c r="Y151" s="151"/>
    </row>
    <row r="152" spans="1:25" ht="18" customHeight="1">
      <c r="A152" s="376"/>
      <c r="B152" s="141" t="s">
        <v>304</v>
      </c>
      <c r="C152" s="199">
        <v>588612</v>
      </c>
      <c r="D152" s="195">
        <v>89136</v>
      </c>
      <c r="E152" s="198">
        <v>15.1</v>
      </c>
      <c r="F152" s="195">
        <v>13467</v>
      </c>
      <c r="G152" s="198">
        <v>2.2999999999999998</v>
      </c>
      <c r="H152" s="195">
        <v>199778</v>
      </c>
      <c r="I152" s="198">
        <v>33.9</v>
      </c>
      <c r="J152" s="195">
        <v>4941</v>
      </c>
      <c r="K152" s="197">
        <v>0.8</v>
      </c>
      <c r="L152" s="195">
        <v>115156</v>
      </c>
      <c r="M152" s="198">
        <v>19.600000000000001</v>
      </c>
      <c r="N152" s="194">
        <v>2678</v>
      </c>
      <c r="O152" s="198">
        <v>0.5</v>
      </c>
      <c r="P152" s="195">
        <v>65351</v>
      </c>
      <c r="Q152" s="198">
        <v>11.1</v>
      </c>
      <c r="R152" s="195">
        <v>98105</v>
      </c>
      <c r="S152" s="198">
        <v>16.7</v>
      </c>
      <c r="T152" s="148" t="str">
        <f t="shared" si="13"/>
        <v>〇</v>
      </c>
      <c r="U152" s="149">
        <f t="shared" si="14"/>
        <v>99.999999999999986</v>
      </c>
      <c r="W152" s="150"/>
      <c r="X152" s="151"/>
      <c r="Y152" s="151"/>
    </row>
    <row r="153" spans="1:25" ht="18" customHeight="1">
      <c r="A153" s="376"/>
      <c r="B153" s="141" t="s">
        <v>305</v>
      </c>
      <c r="C153" s="199">
        <v>599894</v>
      </c>
      <c r="D153" s="195">
        <v>92762</v>
      </c>
      <c r="E153" s="198">
        <v>15.5</v>
      </c>
      <c r="F153" s="195">
        <v>15049</v>
      </c>
      <c r="G153" s="198">
        <v>2.5</v>
      </c>
      <c r="H153" s="195">
        <v>193205</v>
      </c>
      <c r="I153" s="198">
        <v>32.200000000000003</v>
      </c>
      <c r="J153" s="195">
        <v>5124</v>
      </c>
      <c r="K153" s="197">
        <v>0.9</v>
      </c>
      <c r="L153" s="195">
        <v>127772</v>
      </c>
      <c r="M153" s="198">
        <v>21.3</v>
      </c>
      <c r="N153" s="194">
        <v>1653</v>
      </c>
      <c r="O153" s="198">
        <v>0.3</v>
      </c>
      <c r="P153" s="195">
        <v>53150</v>
      </c>
      <c r="Q153" s="198">
        <v>8.9</v>
      </c>
      <c r="R153" s="195">
        <v>111179</v>
      </c>
      <c r="S153" s="198">
        <v>18.399999999999999</v>
      </c>
      <c r="T153" s="148" t="str">
        <f t="shared" si="13"/>
        <v>〇</v>
      </c>
      <c r="U153" s="149">
        <f t="shared" si="14"/>
        <v>100</v>
      </c>
      <c r="W153" s="150"/>
      <c r="X153" s="151"/>
      <c r="Y153" s="151"/>
    </row>
    <row r="154" spans="1:25" ht="18" customHeight="1">
      <c r="A154" s="376"/>
      <c r="B154" s="141" t="s">
        <v>308</v>
      </c>
      <c r="C154" s="199">
        <v>561454</v>
      </c>
      <c r="D154" s="195">
        <v>95699</v>
      </c>
      <c r="E154" s="198">
        <v>17</v>
      </c>
      <c r="F154" s="195">
        <v>15111</v>
      </c>
      <c r="G154" s="198">
        <v>2.7</v>
      </c>
      <c r="H154" s="195">
        <v>191770</v>
      </c>
      <c r="I154" s="198">
        <v>34.200000000000003</v>
      </c>
      <c r="J154" s="195">
        <v>5282</v>
      </c>
      <c r="K154" s="197">
        <v>0.9</v>
      </c>
      <c r="L154" s="195">
        <v>100744</v>
      </c>
      <c r="M154" s="198">
        <v>17.899999999999999</v>
      </c>
      <c r="N154" s="194">
        <v>1600</v>
      </c>
      <c r="O154" s="198">
        <v>0.3</v>
      </c>
      <c r="P154" s="195">
        <v>52337</v>
      </c>
      <c r="Q154" s="198">
        <v>9.3000000000000007</v>
      </c>
      <c r="R154" s="195">
        <v>98911</v>
      </c>
      <c r="S154" s="198">
        <v>17.7</v>
      </c>
      <c r="T154" s="148" t="str">
        <f t="shared" si="13"/>
        <v>〇</v>
      </c>
      <c r="U154" s="149">
        <f t="shared" si="14"/>
        <v>100</v>
      </c>
      <c r="W154" s="150"/>
      <c r="X154" s="151"/>
      <c r="Y154" s="151"/>
    </row>
    <row r="155" spans="1:25" ht="18" customHeight="1">
      <c r="A155" s="377"/>
      <c r="B155" s="191" t="s">
        <v>319</v>
      </c>
      <c r="C155" s="200">
        <v>537598</v>
      </c>
      <c r="D155" s="307">
        <v>97624</v>
      </c>
      <c r="E155" s="308">
        <v>18.2</v>
      </c>
      <c r="F155" s="307">
        <v>16896</v>
      </c>
      <c r="G155" s="308">
        <v>3.1</v>
      </c>
      <c r="H155" s="307">
        <v>189675</v>
      </c>
      <c r="I155" s="308">
        <v>35.299999999999997</v>
      </c>
      <c r="J155" s="307">
        <v>5226</v>
      </c>
      <c r="K155" s="309">
        <v>1</v>
      </c>
      <c r="L155" s="307">
        <v>83943</v>
      </c>
      <c r="M155" s="308">
        <v>15.6</v>
      </c>
      <c r="N155" s="306">
        <v>2002</v>
      </c>
      <c r="O155" s="308">
        <v>0.4</v>
      </c>
      <c r="P155" s="307">
        <v>48940</v>
      </c>
      <c r="Q155" s="308">
        <v>9.1</v>
      </c>
      <c r="R155" s="307">
        <v>93292</v>
      </c>
      <c r="S155" s="308">
        <v>17.3</v>
      </c>
      <c r="T155" s="148" t="str">
        <f t="shared" si="13"/>
        <v>〇</v>
      </c>
      <c r="U155" s="149">
        <f t="shared" si="14"/>
        <v>99.999999999999986</v>
      </c>
      <c r="V155" s="152"/>
      <c r="W155" s="150"/>
      <c r="X155" s="151"/>
      <c r="Y155" s="151"/>
    </row>
    <row r="156" spans="1:25" ht="18" customHeight="1">
      <c r="A156" s="378" t="s">
        <v>77</v>
      </c>
      <c r="B156" s="141" t="s">
        <v>300</v>
      </c>
      <c r="C156" s="194">
        <v>801618</v>
      </c>
      <c r="D156" s="195">
        <v>244116</v>
      </c>
      <c r="E156" s="196">
        <v>30.5</v>
      </c>
      <c r="F156" s="195">
        <v>30098</v>
      </c>
      <c r="G156" s="197">
        <v>3.8</v>
      </c>
      <c r="H156" s="195">
        <v>162540</v>
      </c>
      <c r="I156" s="198">
        <v>20.3</v>
      </c>
      <c r="J156" s="195">
        <v>9463</v>
      </c>
      <c r="K156" s="197">
        <v>1.2</v>
      </c>
      <c r="L156" s="195">
        <v>169986</v>
      </c>
      <c r="M156" s="198">
        <v>21.2</v>
      </c>
      <c r="N156" s="194">
        <v>2476</v>
      </c>
      <c r="O156" s="198">
        <v>0.3</v>
      </c>
      <c r="P156" s="195">
        <v>112615</v>
      </c>
      <c r="Q156" s="198">
        <v>14</v>
      </c>
      <c r="R156" s="195">
        <v>70324</v>
      </c>
      <c r="S156" s="198">
        <v>8.8000000000000007</v>
      </c>
      <c r="T156" s="148" t="str">
        <f t="shared" si="13"/>
        <v>〇</v>
      </c>
      <c r="U156" s="149">
        <f t="shared" si="14"/>
        <v>100.1</v>
      </c>
      <c r="W156" s="150"/>
      <c r="X156" s="151"/>
      <c r="Y156" s="151"/>
    </row>
    <row r="157" spans="1:25" ht="18" customHeight="1">
      <c r="A157" s="376"/>
      <c r="B157" s="141" t="s">
        <v>304</v>
      </c>
      <c r="C157" s="194">
        <v>876366</v>
      </c>
      <c r="D157" s="195">
        <v>267305</v>
      </c>
      <c r="E157" s="198">
        <v>30.501525618291904</v>
      </c>
      <c r="F157" s="195">
        <v>33332</v>
      </c>
      <c r="G157" s="198">
        <v>3.8034337251787496</v>
      </c>
      <c r="H157" s="195">
        <v>191504</v>
      </c>
      <c r="I157" s="198">
        <v>21.852057245488758</v>
      </c>
      <c r="J157" s="195">
        <v>9313</v>
      </c>
      <c r="K157" s="197">
        <v>1.062683855831924</v>
      </c>
      <c r="L157" s="195">
        <v>189265</v>
      </c>
      <c r="M157" s="198">
        <v>21.59657038269399</v>
      </c>
      <c r="N157" s="194">
        <v>1560</v>
      </c>
      <c r="O157" s="198">
        <v>0.17800781865111151</v>
      </c>
      <c r="P157" s="195">
        <v>90769</v>
      </c>
      <c r="Q157" s="198">
        <v>10.357430571245347</v>
      </c>
      <c r="R157" s="195">
        <v>93318</v>
      </c>
      <c r="S157" s="198">
        <v>10.64829078261822</v>
      </c>
      <c r="T157" s="148" t="str">
        <f t="shared" si="13"/>
        <v>〇</v>
      </c>
      <c r="U157" s="149">
        <f t="shared" si="14"/>
        <v>100</v>
      </c>
      <c r="W157" s="150"/>
      <c r="X157" s="151"/>
      <c r="Y157" s="151"/>
    </row>
    <row r="158" spans="1:25" ht="18" customHeight="1">
      <c r="A158" s="376"/>
      <c r="B158" s="141" t="s">
        <v>305</v>
      </c>
      <c r="C158" s="194">
        <v>802009</v>
      </c>
      <c r="D158" s="195">
        <v>275034</v>
      </c>
      <c r="E158" s="198">
        <v>34.299999999999997</v>
      </c>
      <c r="F158" s="195">
        <v>38320</v>
      </c>
      <c r="G158" s="198">
        <v>4.8</v>
      </c>
      <c r="H158" s="195">
        <v>176984</v>
      </c>
      <c r="I158" s="198">
        <v>22.1</v>
      </c>
      <c r="J158" s="195">
        <v>9547</v>
      </c>
      <c r="K158" s="197">
        <v>1.2</v>
      </c>
      <c r="L158" s="195">
        <v>145506</v>
      </c>
      <c r="M158" s="198">
        <v>18.100000000000001</v>
      </c>
      <c r="N158" s="194">
        <v>1810</v>
      </c>
      <c r="O158" s="198">
        <v>0.2</v>
      </c>
      <c r="P158" s="195">
        <v>55728</v>
      </c>
      <c r="Q158" s="198">
        <v>7</v>
      </c>
      <c r="R158" s="195">
        <v>99080</v>
      </c>
      <c r="S158" s="198">
        <v>12.3</v>
      </c>
      <c r="T158" s="148" t="str">
        <f t="shared" si="13"/>
        <v>〇</v>
      </c>
      <c r="U158" s="149">
        <f t="shared" si="14"/>
        <v>100</v>
      </c>
      <c r="W158" s="150"/>
      <c r="X158" s="151"/>
      <c r="Y158" s="151"/>
    </row>
    <row r="159" spans="1:25" ht="18" customHeight="1">
      <c r="A159" s="376"/>
      <c r="B159" s="141" t="s">
        <v>308</v>
      </c>
      <c r="C159" s="194">
        <v>730821</v>
      </c>
      <c r="D159" s="195">
        <v>268509</v>
      </c>
      <c r="E159" s="198">
        <v>36.700000000000003</v>
      </c>
      <c r="F159" s="195">
        <v>38490</v>
      </c>
      <c r="G159" s="198">
        <v>5.3</v>
      </c>
      <c r="H159" s="195">
        <v>178510</v>
      </c>
      <c r="I159" s="198">
        <v>24.4</v>
      </c>
      <c r="J159" s="195">
        <v>9676</v>
      </c>
      <c r="K159" s="197">
        <v>1.3</v>
      </c>
      <c r="L159" s="195">
        <v>90581</v>
      </c>
      <c r="M159" s="198">
        <v>12.4</v>
      </c>
      <c r="N159" s="194">
        <v>1560</v>
      </c>
      <c r="O159" s="198">
        <v>0.2</v>
      </c>
      <c r="P159" s="195">
        <v>56557</v>
      </c>
      <c r="Q159" s="198">
        <v>7.7</v>
      </c>
      <c r="R159" s="195">
        <v>86938</v>
      </c>
      <c r="S159" s="198">
        <v>12</v>
      </c>
      <c r="T159" s="148" t="str">
        <f t="shared" si="13"/>
        <v>〇</v>
      </c>
      <c r="U159" s="149">
        <f t="shared" ref="U159:U190" si="17">E159+G159+I159+K159+M159+O159+Q159+S159</f>
        <v>100.00000000000001</v>
      </c>
      <c r="W159" s="150"/>
      <c r="X159" s="151"/>
      <c r="Y159" s="151"/>
    </row>
    <row r="160" spans="1:25" ht="18" customHeight="1">
      <c r="A160" s="377"/>
      <c r="B160" s="191" t="s">
        <v>319</v>
      </c>
      <c r="C160" s="306">
        <v>742640</v>
      </c>
      <c r="D160" s="307">
        <v>291056</v>
      </c>
      <c r="E160" s="308">
        <v>39.200000000000003</v>
      </c>
      <c r="F160" s="307">
        <v>43546</v>
      </c>
      <c r="G160" s="308">
        <v>5.9</v>
      </c>
      <c r="H160" s="307">
        <v>183936</v>
      </c>
      <c r="I160" s="308">
        <v>24.8</v>
      </c>
      <c r="J160" s="307">
        <v>9793</v>
      </c>
      <c r="K160" s="309">
        <v>1.3</v>
      </c>
      <c r="L160" s="307">
        <v>76246</v>
      </c>
      <c r="M160" s="308">
        <v>10.3</v>
      </c>
      <c r="N160" s="306">
        <v>1993</v>
      </c>
      <c r="O160" s="308">
        <v>0.3</v>
      </c>
      <c r="P160" s="307">
        <v>46831</v>
      </c>
      <c r="Q160" s="308">
        <v>6.3</v>
      </c>
      <c r="R160" s="307">
        <v>89239</v>
      </c>
      <c r="S160" s="308">
        <v>11.9</v>
      </c>
      <c r="T160" s="148" t="str">
        <f t="shared" ref="T160:T210" si="18">IF(D160+F160+H160+J160+L160+N160+P160+R160=C160,"〇","✖")</f>
        <v>〇</v>
      </c>
      <c r="U160" s="149">
        <f t="shared" si="17"/>
        <v>100</v>
      </c>
      <c r="V160" s="152"/>
      <c r="W160" s="150"/>
      <c r="X160" s="151"/>
      <c r="Y160" s="151"/>
    </row>
    <row r="161" spans="1:25" ht="18" customHeight="1">
      <c r="A161" s="375" t="s">
        <v>40</v>
      </c>
      <c r="B161" s="141" t="s">
        <v>300</v>
      </c>
      <c r="C161" s="194">
        <v>1138899</v>
      </c>
      <c r="D161" s="195">
        <v>371874</v>
      </c>
      <c r="E161" s="196">
        <v>32.700000000000003</v>
      </c>
      <c r="F161" s="195">
        <v>43796</v>
      </c>
      <c r="G161" s="197">
        <v>3.8</v>
      </c>
      <c r="H161" s="195">
        <v>177414</v>
      </c>
      <c r="I161" s="198">
        <v>15.6</v>
      </c>
      <c r="J161" s="195">
        <v>12813</v>
      </c>
      <c r="K161" s="197">
        <v>1.1000000000000001</v>
      </c>
      <c r="L161" s="195">
        <v>228814</v>
      </c>
      <c r="M161" s="198">
        <v>20.100000000000001</v>
      </c>
      <c r="N161" s="194">
        <v>13010</v>
      </c>
      <c r="O161" s="198">
        <v>1.1000000000000001</v>
      </c>
      <c r="P161" s="195">
        <v>147531</v>
      </c>
      <c r="Q161" s="198">
        <v>13</v>
      </c>
      <c r="R161" s="195">
        <v>143647</v>
      </c>
      <c r="S161" s="198">
        <v>12.6</v>
      </c>
      <c r="T161" s="148" t="str">
        <f t="shared" si="18"/>
        <v>〇</v>
      </c>
      <c r="U161" s="149">
        <f t="shared" si="17"/>
        <v>100</v>
      </c>
      <c r="W161" s="150"/>
      <c r="X161" s="151"/>
      <c r="Y161" s="151"/>
    </row>
    <row r="162" spans="1:25" ht="18" customHeight="1">
      <c r="A162" s="376"/>
      <c r="B162" s="141" t="s">
        <v>304</v>
      </c>
      <c r="C162" s="194">
        <v>1289860</v>
      </c>
      <c r="D162" s="195">
        <v>398565</v>
      </c>
      <c r="E162" s="198">
        <v>30.9</v>
      </c>
      <c r="F162" s="195">
        <v>48536</v>
      </c>
      <c r="G162" s="198">
        <v>3.8</v>
      </c>
      <c r="H162" s="195">
        <v>214837</v>
      </c>
      <c r="I162" s="198">
        <v>16.7</v>
      </c>
      <c r="J162" s="195">
        <v>12630</v>
      </c>
      <c r="K162" s="197">
        <v>0.9</v>
      </c>
      <c r="L162" s="195">
        <v>309327</v>
      </c>
      <c r="M162" s="198">
        <v>24</v>
      </c>
      <c r="N162" s="194">
        <v>6644</v>
      </c>
      <c r="O162" s="198">
        <v>0.5</v>
      </c>
      <c r="P162" s="195">
        <v>139398</v>
      </c>
      <c r="Q162" s="198">
        <v>10.8</v>
      </c>
      <c r="R162" s="195">
        <v>159923</v>
      </c>
      <c r="S162" s="198">
        <v>12.4</v>
      </c>
      <c r="T162" s="148" t="str">
        <f t="shared" si="18"/>
        <v>〇</v>
      </c>
      <c r="U162" s="149">
        <f t="shared" si="17"/>
        <v>99.999999999999986</v>
      </c>
      <c r="W162" s="150"/>
      <c r="X162" s="151"/>
      <c r="Y162" s="151"/>
    </row>
    <row r="163" spans="1:25" ht="18" customHeight="1">
      <c r="A163" s="376"/>
      <c r="B163" s="141" t="s">
        <v>305</v>
      </c>
      <c r="C163" s="194">
        <v>1221699</v>
      </c>
      <c r="D163" s="195">
        <v>408278</v>
      </c>
      <c r="E163" s="198">
        <v>33.4</v>
      </c>
      <c r="F163" s="195">
        <v>55989</v>
      </c>
      <c r="G163" s="198">
        <v>4.5999999999999996</v>
      </c>
      <c r="H163" s="195">
        <v>200582</v>
      </c>
      <c r="I163" s="198">
        <v>16.399999999999999</v>
      </c>
      <c r="J163" s="195">
        <v>12470</v>
      </c>
      <c r="K163" s="197">
        <v>1</v>
      </c>
      <c r="L163" s="195">
        <v>254673</v>
      </c>
      <c r="M163" s="198">
        <v>20.9</v>
      </c>
      <c r="N163" s="194">
        <v>3137</v>
      </c>
      <c r="O163" s="198">
        <v>0.3</v>
      </c>
      <c r="P163" s="195">
        <v>112890</v>
      </c>
      <c r="Q163" s="198">
        <v>9.1999999999999993</v>
      </c>
      <c r="R163" s="195">
        <v>173680</v>
      </c>
      <c r="S163" s="198">
        <v>14.2</v>
      </c>
      <c r="T163" s="148" t="str">
        <f t="shared" si="18"/>
        <v>〇</v>
      </c>
      <c r="U163" s="149">
        <f t="shared" si="17"/>
        <v>100</v>
      </c>
      <c r="W163" s="150"/>
      <c r="X163" s="151"/>
      <c r="Y163" s="151"/>
    </row>
    <row r="164" spans="1:25" ht="18" customHeight="1">
      <c r="A164" s="376"/>
      <c r="B164" s="141" t="s">
        <v>308</v>
      </c>
      <c r="C164" s="194">
        <v>1124841</v>
      </c>
      <c r="D164" s="195">
        <v>410528</v>
      </c>
      <c r="E164" s="198">
        <v>36.5</v>
      </c>
      <c r="F164" s="195">
        <v>56215</v>
      </c>
      <c r="G164" s="198">
        <v>5</v>
      </c>
      <c r="H164" s="195">
        <v>200058</v>
      </c>
      <c r="I164" s="198">
        <v>17.8</v>
      </c>
      <c r="J164" s="195">
        <v>11951</v>
      </c>
      <c r="K164" s="197">
        <v>1.0999999999999999</v>
      </c>
      <c r="L164" s="195">
        <v>170153</v>
      </c>
      <c r="M164" s="198">
        <v>15.1</v>
      </c>
      <c r="N164" s="194">
        <v>2357</v>
      </c>
      <c r="O164" s="198">
        <v>0.2</v>
      </c>
      <c r="P164" s="195">
        <v>104474</v>
      </c>
      <c r="Q164" s="198">
        <v>9.3000000000000007</v>
      </c>
      <c r="R164" s="195">
        <v>169105</v>
      </c>
      <c r="S164" s="198">
        <v>15</v>
      </c>
      <c r="T164" s="148" t="str">
        <f t="shared" si="18"/>
        <v>〇</v>
      </c>
      <c r="U164" s="149">
        <f t="shared" si="17"/>
        <v>100</v>
      </c>
      <c r="W164" s="150"/>
      <c r="X164" s="151"/>
      <c r="Y164" s="151"/>
    </row>
    <row r="165" spans="1:25" ht="18" customHeight="1">
      <c r="A165" s="377"/>
      <c r="B165" s="191" t="s">
        <v>319</v>
      </c>
      <c r="C165" s="306">
        <v>1094294</v>
      </c>
      <c r="D165" s="307">
        <v>439653</v>
      </c>
      <c r="E165" s="308">
        <v>40.200000000000003</v>
      </c>
      <c r="F165" s="307">
        <v>63762</v>
      </c>
      <c r="G165" s="308">
        <v>5.8</v>
      </c>
      <c r="H165" s="307">
        <v>206337</v>
      </c>
      <c r="I165" s="308">
        <v>18.899999999999999</v>
      </c>
      <c r="J165" s="307">
        <v>11973</v>
      </c>
      <c r="K165" s="309">
        <v>1.1000000000000001</v>
      </c>
      <c r="L165" s="307">
        <v>121745</v>
      </c>
      <c r="M165" s="308">
        <v>11.1</v>
      </c>
      <c r="N165" s="306">
        <v>2845</v>
      </c>
      <c r="O165" s="308">
        <v>0.3</v>
      </c>
      <c r="P165" s="307">
        <v>88848</v>
      </c>
      <c r="Q165" s="308">
        <v>8.1</v>
      </c>
      <c r="R165" s="307">
        <v>159131</v>
      </c>
      <c r="S165" s="308">
        <v>14.5</v>
      </c>
      <c r="T165" s="148" t="str">
        <f t="shared" si="18"/>
        <v>〇</v>
      </c>
      <c r="U165" s="149">
        <f t="shared" si="17"/>
        <v>99.999999999999986</v>
      </c>
      <c r="V165" s="152"/>
      <c r="W165" s="150"/>
      <c r="X165" s="151"/>
      <c r="Y165" s="151"/>
    </row>
    <row r="166" spans="1:25" ht="18" customHeight="1">
      <c r="A166" s="375" t="s">
        <v>83</v>
      </c>
      <c r="B166" s="141" t="s">
        <v>300</v>
      </c>
      <c r="C166" s="195">
        <v>556213</v>
      </c>
      <c r="D166" s="195">
        <v>94867</v>
      </c>
      <c r="E166" s="196">
        <v>17.100000000000001</v>
      </c>
      <c r="F166" s="195">
        <v>12523</v>
      </c>
      <c r="G166" s="197">
        <v>2.2000000000000002</v>
      </c>
      <c r="H166" s="195">
        <v>153839</v>
      </c>
      <c r="I166" s="198">
        <v>27.7</v>
      </c>
      <c r="J166" s="195">
        <v>5265</v>
      </c>
      <c r="K166" s="197">
        <v>0.9</v>
      </c>
      <c r="L166" s="195">
        <v>110567</v>
      </c>
      <c r="M166" s="198">
        <v>19.899999999999999</v>
      </c>
      <c r="N166" s="194">
        <v>2433</v>
      </c>
      <c r="O166" s="198">
        <v>0.4</v>
      </c>
      <c r="P166" s="195">
        <v>63904</v>
      </c>
      <c r="Q166" s="198">
        <v>11.5</v>
      </c>
      <c r="R166" s="195">
        <v>112815</v>
      </c>
      <c r="S166" s="198">
        <v>20.3</v>
      </c>
      <c r="T166" s="148" t="str">
        <f t="shared" si="18"/>
        <v>〇</v>
      </c>
      <c r="U166" s="149">
        <f t="shared" si="17"/>
        <v>100</v>
      </c>
      <c r="W166" s="150"/>
      <c r="X166" s="151"/>
      <c r="Y166" s="151"/>
    </row>
    <row r="167" spans="1:25" ht="18" customHeight="1">
      <c r="A167" s="376"/>
      <c r="B167" s="141" t="s">
        <v>304</v>
      </c>
      <c r="C167" s="195">
        <v>586601</v>
      </c>
      <c r="D167" s="195">
        <v>101784</v>
      </c>
      <c r="E167" s="198">
        <v>17.399999999999999</v>
      </c>
      <c r="F167" s="195">
        <v>13659</v>
      </c>
      <c r="G167" s="198">
        <v>2.2999999999999998</v>
      </c>
      <c r="H167" s="195">
        <v>168633</v>
      </c>
      <c r="I167" s="198">
        <v>28.7</v>
      </c>
      <c r="J167" s="195">
        <v>5701</v>
      </c>
      <c r="K167" s="197">
        <v>1</v>
      </c>
      <c r="L167" s="195">
        <v>116797</v>
      </c>
      <c r="M167" s="198">
        <v>19.899999999999999</v>
      </c>
      <c r="N167" s="194">
        <v>2651</v>
      </c>
      <c r="O167" s="198">
        <v>0.5</v>
      </c>
      <c r="P167" s="195">
        <v>60806</v>
      </c>
      <c r="Q167" s="198">
        <v>10.4</v>
      </c>
      <c r="R167" s="195">
        <v>116570</v>
      </c>
      <c r="S167" s="198">
        <v>19.899999999999999</v>
      </c>
      <c r="T167" s="148" t="str">
        <f t="shared" si="18"/>
        <v>〇</v>
      </c>
      <c r="U167" s="149">
        <f t="shared" si="17"/>
        <v>100.1</v>
      </c>
      <c r="W167" s="150"/>
      <c r="X167" s="151"/>
      <c r="Y167" s="151"/>
    </row>
    <row r="168" spans="1:25" ht="18" customHeight="1">
      <c r="A168" s="376"/>
      <c r="B168" s="141" t="s">
        <v>305</v>
      </c>
      <c r="C168" s="195">
        <v>563619</v>
      </c>
      <c r="D168" s="195">
        <v>103405</v>
      </c>
      <c r="E168" s="198">
        <v>18.399999999999999</v>
      </c>
      <c r="F168" s="195">
        <v>15303</v>
      </c>
      <c r="G168" s="198">
        <v>2.7</v>
      </c>
      <c r="H168" s="195">
        <v>161190</v>
      </c>
      <c r="I168" s="198">
        <v>28.6</v>
      </c>
      <c r="J168" s="195">
        <v>5485</v>
      </c>
      <c r="K168" s="197">
        <v>1</v>
      </c>
      <c r="L168" s="195">
        <v>108875</v>
      </c>
      <c r="M168" s="198">
        <v>19.3</v>
      </c>
      <c r="N168" s="194">
        <v>2376</v>
      </c>
      <c r="O168" s="198">
        <v>0.4</v>
      </c>
      <c r="P168" s="195">
        <v>45301</v>
      </c>
      <c r="Q168" s="198">
        <v>8</v>
      </c>
      <c r="R168" s="195">
        <v>121684</v>
      </c>
      <c r="S168" s="198">
        <v>21.6</v>
      </c>
      <c r="T168" s="148" t="str">
        <f t="shared" si="18"/>
        <v>〇</v>
      </c>
      <c r="U168" s="149">
        <f t="shared" si="17"/>
        <v>100</v>
      </c>
      <c r="W168" s="150"/>
      <c r="X168" s="151"/>
      <c r="Y168" s="151"/>
    </row>
    <row r="169" spans="1:25" ht="18" customHeight="1">
      <c r="A169" s="376"/>
      <c r="B169" s="141" t="s">
        <v>308</v>
      </c>
      <c r="C169" s="195">
        <v>531811</v>
      </c>
      <c r="D169" s="195">
        <v>105040</v>
      </c>
      <c r="E169" s="198">
        <v>19.751377839119534</v>
      </c>
      <c r="F169" s="195">
        <v>15363</v>
      </c>
      <c r="G169" s="198">
        <v>2.8888082420258323</v>
      </c>
      <c r="H169" s="195">
        <v>160415</v>
      </c>
      <c r="I169" s="198">
        <v>30.063911615216682</v>
      </c>
      <c r="J169" s="195">
        <v>5213</v>
      </c>
      <c r="K169" s="197">
        <v>0.98023545958996705</v>
      </c>
      <c r="L169" s="195">
        <v>80455</v>
      </c>
      <c r="M169" s="198">
        <v>15.128494897623405</v>
      </c>
      <c r="N169" s="194">
        <v>1995</v>
      </c>
      <c r="O169" s="198">
        <v>0.37513327103049765</v>
      </c>
      <c r="P169" s="195">
        <v>46203</v>
      </c>
      <c r="Q169" s="198">
        <v>8.6878609129935249</v>
      </c>
      <c r="R169" s="195">
        <v>117127</v>
      </c>
      <c r="S169" s="198">
        <v>22.024177762400551</v>
      </c>
      <c r="T169" s="148" t="str">
        <f t="shared" si="18"/>
        <v>〇</v>
      </c>
      <c r="U169" s="149">
        <f t="shared" si="17"/>
        <v>99.9</v>
      </c>
      <c r="W169" s="150"/>
      <c r="X169" s="151"/>
      <c r="Y169" s="151"/>
    </row>
    <row r="170" spans="1:25" ht="18" customHeight="1">
      <c r="A170" s="377"/>
      <c r="B170" s="191" t="s">
        <v>319</v>
      </c>
      <c r="C170" s="307">
        <v>536936</v>
      </c>
      <c r="D170" s="307">
        <v>107814</v>
      </c>
      <c r="E170" s="308">
        <v>20.07948805816708</v>
      </c>
      <c r="F170" s="307">
        <v>17303</v>
      </c>
      <c r="G170" s="308">
        <v>3.2225442138355409</v>
      </c>
      <c r="H170" s="307">
        <v>159916</v>
      </c>
      <c r="I170" s="308">
        <v>29.783065393268473</v>
      </c>
      <c r="J170" s="307">
        <v>5191</v>
      </c>
      <c r="K170" s="309">
        <v>0.96678188834423473</v>
      </c>
      <c r="L170" s="307">
        <v>72434</v>
      </c>
      <c r="M170" s="308">
        <v>13.49024837224548</v>
      </c>
      <c r="N170" s="306">
        <v>2135</v>
      </c>
      <c r="O170" s="308">
        <v>0.39762653277113102</v>
      </c>
      <c r="P170" s="307">
        <v>50661</v>
      </c>
      <c r="Q170" s="308">
        <v>9.4352027057228423</v>
      </c>
      <c r="R170" s="307">
        <v>121482</v>
      </c>
      <c r="S170" s="308">
        <v>22.625042835645218</v>
      </c>
      <c r="T170" s="148" t="str">
        <f t="shared" si="18"/>
        <v>〇</v>
      </c>
      <c r="U170" s="149">
        <f t="shared" si="17"/>
        <v>100</v>
      </c>
      <c r="V170" s="152"/>
      <c r="W170" s="150"/>
      <c r="X170" s="151"/>
      <c r="Y170" s="151"/>
    </row>
    <row r="171" spans="1:25" ht="18" customHeight="1">
      <c r="A171" s="375" t="s">
        <v>143</v>
      </c>
      <c r="B171" s="141" t="s">
        <v>300</v>
      </c>
      <c r="C171" s="195">
        <v>507676</v>
      </c>
      <c r="D171" s="195">
        <v>82496</v>
      </c>
      <c r="E171" s="196">
        <v>16.2</v>
      </c>
      <c r="F171" s="195">
        <v>12615</v>
      </c>
      <c r="G171" s="197">
        <v>2.5</v>
      </c>
      <c r="H171" s="195">
        <v>176809</v>
      </c>
      <c r="I171" s="198">
        <v>34.799999999999997</v>
      </c>
      <c r="J171" s="195">
        <v>5194</v>
      </c>
      <c r="K171" s="197">
        <v>1</v>
      </c>
      <c r="L171" s="195">
        <v>129281</v>
      </c>
      <c r="M171" s="198">
        <v>25.5</v>
      </c>
      <c r="N171" s="194">
        <v>967</v>
      </c>
      <c r="O171" s="198">
        <v>0.2</v>
      </c>
      <c r="P171" s="195">
        <v>76097</v>
      </c>
      <c r="Q171" s="198">
        <v>15</v>
      </c>
      <c r="R171" s="195">
        <v>24217</v>
      </c>
      <c r="S171" s="198">
        <v>4.8</v>
      </c>
      <c r="T171" s="148" t="str">
        <f t="shared" si="18"/>
        <v>〇</v>
      </c>
      <c r="U171" s="149">
        <f t="shared" si="17"/>
        <v>100</v>
      </c>
      <c r="W171" s="150"/>
      <c r="X171" s="151"/>
      <c r="Y171" s="151"/>
    </row>
    <row r="172" spans="1:25" ht="18" customHeight="1">
      <c r="A172" s="376"/>
      <c r="B172" s="141" t="s">
        <v>304</v>
      </c>
      <c r="C172" s="195">
        <v>543650</v>
      </c>
      <c r="D172" s="195">
        <v>89764</v>
      </c>
      <c r="E172" s="198">
        <v>16.5</v>
      </c>
      <c r="F172" s="195">
        <v>13714</v>
      </c>
      <c r="G172" s="198">
        <v>2.5</v>
      </c>
      <c r="H172" s="195">
        <v>191493</v>
      </c>
      <c r="I172" s="198">
        <v>35.200000000000003</v>
      </c>
      <c r="J172" s="195">
        <v>5149</v>
      </c>
      <c r="K172" s="197">
        <v>0.9</v>
      </c>
      <c r="L172" s="195">
        <v>129813</v>
      </c>
      <c r="M172" s="198">
        <v>23.9</v>
      </c>
      <c r="N172" s="194">
        <v>1047</v>
      </c>
      <c r="O172" s="198">
        <v>0.2</v>
      </c>
      <c r="P172" s="195">
        <v>80616</v>
      </c>
      <c r="Q172" s="198">
        <v>14.8</v>
      </c>
      <c r="R172" s="195">
        <v>32054</v>
      </c>
      <c r="S172" s="198">
        <v>6</v>
      </c>
      <c r="T172" s="148" t="str">
        <f t="shared" si="18"/>
        <v>〇</v>
      </c>
      <c r="U172" s="149">
        <f t="shared" si="17"/>
        <v>100</v>
      </c>
      <c r="W172" s="150"/>
      <c r="X172" s="151"/>
      <c r="Y172" s="151"/>
    </row>
    <row r="173" spans="1:25" ht="18" customHeight="1">
      <c r="A173" s="376"/>
      <c r="B173" s="141" t="s">
        <v>305</v>
      </c>
      <c r="C173" s="195">
        <v>496689</v>
      </c>
      <c r="D173" s="195">
        <v>90032</v>
      </c>
      <c r="E173" s="198">
        <v>18.100000000000001</v>
      </c>
      <c r="F173" s="195">
        <v>15238</v>
      </c>
      <c r="G173" s="198">
        <v>3.1</v>
      </c>
      <c r="H173" s="195">
        <v>185846</v>
      </c>
      <c r="I173" s="198">
        <v>37.4</v>
      </c>
      <c r="J173" s="195">
        <v>4938</v>
      </c>
      <c r="K173" s="197">
        <v>1</v>
      </c>
      <c r="L173" s="195">
        <v>114266</v>
      </c>
      <c r="M173" s="198">
        <v>23</v>
      </c>
      <c r="N173" s="194">
        <v>809</v>
      </c>
      <c r="O173" s="198">
        <v>0.2</v>
      </c>
      <c r="P173" s="195">
        <v>56488</v>
      </c>
      <c r="Q173" s="198">
        <v>11.4</v>
      </c>
      <c r="R173" s="195">
        <v>29072</v>
      </c>
      <c r="S173" s="198">
        <v>5.8</v>
      </c>
      <c r="T173" s="148" t="str">
        <f t="shared" si="18"/>
        <v>〇</v>
      </c>
      <c r="U173" s="149">
        <f t="shared" si="17"/>
        <v>100</v>
      </c>
      <c r="W173" s="150"/>
      <c r="X173" s="151"/>
      <c r="Y173" s="151"/>
    </row>
    <row r="174" spans="1:25" ht="18" customHeight="1">
      <c r="A174" s="376"/>
      <c r="B174" s="141" t="s">
        <v>308</v>
      </c>
      <c r="C174" s="195">
        <v>483885</v>
      </c>
      <c r="D174" s="195">
        <v>88593</v>
      </c>
      <c r="E174" s="198">
        <v>18.3</v>
      </c>
      <c r="F174" s="195">
        <v>15305</v>
      </c>
      <c r="G174" s="198">
        <v>3.2</v>
      </c>
      <c r="H174" s="195">
        <v>186478</v>
      </c>
      <c r="I174" s="198">
        <v>38.5</v>
      </c>
      <c r="J174" s="195">
        <v>4839</v>
      </c>
      <c r="K174" s="197">
        <v>1</v>
      </c>
      <c r="L174" s="195">
        <v>96979</v>
      </c>
      <c r="M174" s="198">
        <v>20</v>
      </c>
      <c r="N174" s="194">
        <v>2891</v>
      </c>
      <c r="O174" s="198">
        <v>0.6</v>
      </c>
      <c r="P174" s="195">
        <v>55620</v>
      </c>
      <c r="Q174" s="198">
        <v>11.5</v>
      </c>
      <c r="R174" s="195">
        <v>33180</v>
      </c>
      <c r="S174" s="198">
        <v>6.9</v>
      </c>
      <c r="T174" s="148" t="str">
        <f t="shared" si="18"/>
        <v>〇</v>
      </c>
      <c r="U174" s="149">
        <f t="shared" si="17"/>
        <v>100</v>
      </c>
      <c r="W174" s="150"/>
      <c r="X174" s="151"/>
      <c r="Y174" s="151"/>
    </row>
    <row r="175" spans="1:25" ht="18" customHeight="1">
      <c r="A175" s="377"/>
      <c r="B175" s="191" t="s">
        <v>319</v>
      </c>
      <c r="C175" s="307">
        <v>477698</v>
      </c>
      <c r="D175" s="307">
        <v>91964</v>
      </c>
      <c r="E175" s="308">
        <v>19.3</v>
      </c>
      <c r="F175" s="307">
        <v>17164</v>
      </c>
      <c r="G175" s="308">
        <v>3.6</v>
      </c>
      <c r="H175" s="307">
        <v>188947</v>
      </c>
      <c r="I175" s="308">
        <v>39.6</v>
      </c>
      <c r="J175" s="307">
        <v>4831</v>
      </c>
      <c r="K175" s="309">
        <v>1</v>
      </c>
      <c r="L175" s="307">
        <v>82594</v>
      </c>
      <c r="M175" s="308">
        <v>17.3</v>
      </c>
      <c r="N175" s="306">
        <v>2469</v>
      </c>
      <c r="O175" s="308">
        <v>0.5</v>
      </c>
      <c r="P175" s="307">
        <v>57447</v>
      </c>
      <c r="Q175" s="308">
        <v>12</v>
      </c>
      <c r="R175" s="307">
        <v>32282</v>
      </c>
      <c r="S175" s="308">
        <v>6.7</v>
      </c>
      <c r="T175" s="148" t="str">
        <f t="shared" si="18"/>
        <v>〇</v>
      </c>
      <c r="U175" s="149">
        <f t="shared" si="17"/>
        <v>100</v>
      </c>
      <c r="V175" s="152"/>
      <c r="W175" s="150"/>
      <c r="X175" s="151"/>
      <c r="Y175" s="151"/>
    </row>
    <row r="176" spans="1:25" ht="18" customHeight="1">
      <c r="A176" s="375" t="s">
        <v>41</v>
      </c>
      <c r="B176" s="141" t="s">
        <v>300</v>
      </c>
      <c r="C176" s="195">
        <v>2136593</v>
      </c>
      <c r="D176" s="195">
        <v>649092</v>
      </c>
      <c r="E176" s="196">
        <v>30.4</v>
      </c>
      <c r="F176" s="195">
        <v>76237</v>
      </c>
      <c r="G176" s="197">
        <v>3.6</v>
      </c>
      <c r="H176" s="195">
        <v>262944</v>
      </c>
      <c r="I176" s="198">
        <v>12.3</v>
      </c>
      <c r="J176" s="195">
        <v>22987</v>
      </c>
      <c r="K176" s="197">
        <v>1.1000000000000001</v>
      </c>
      <c r="L176" s="195">
        <v>548538</v>
      </c>
      <c r="M176" s="198">
        <v>25.7</v>
      </c>
      <c r="N176" s="194">
        <v>5425</v>
      </c>
      <c r="O176" s="198">
        <v>0.3</v>
      </c>
      <c r="P176" s="195">
        <v>281678</v>
      </c>
      <c r="Q176" s="198">
        <v>13.2</v>
      </c>
      <c r="R176" s="195">
        <v>289692</v>
      </c>
      <c r="S176" s="198">
        <v>13.6</v>
      </c>
      <c r="T176" s="148" t="str">
        <f t="shared" si="18"/>
        <v>〇</v>
      </c>
      <c r="U176" s="149">
        <f t="shared" si="17"/>
        <v>100.19999999999999</v>
      </c>
      <c r="W176" s="150"/>
      <c r="X176" s="151"/>
      <c r="Y176" s="151"/>
    </row>
    <row r="177" spans="1:25" ht="18" customHeight="1">
      <c r="A177" s="376"/>
      <c r="B177" s="141" t="s">
        <v>304</v>
      </c>
      <c r="C177" s="195">
        <v>2528210</v>
      </c>
      <c r="D177" s="195">
        <v>704336</v>
      </c>
      <c r="E177" s="198">
        <v>27.859078162019767</v>
      </c>
      <c r="F177" s="195">
        <v>85910</v>
      </c>
      <c r="G177" s="198">
        <v>3.3980563323458099</v>
      </c>
      <c r="H177" s="195">
        <v>332188</v>
      </c>
      <c r="I177" s="198">
        <v>13.139256628207308</v>
      </c>
      <c r="J177" s="195">
        <v>22780</v>
      </c>
      <c r="K177" s="197">
        <v>0.9010327464886223</v>
      </c>
      <c r="L177" s="195">
        <v>627331</v>
      </c>
      <c r="M177" s="198">
        <v>24.813247317271902</v>
      </c>
      <c r="N177" s="194">
        <v>5961</v>
      </c>
      <c r="O177" s="198">
        <v>0.23577946452233003</v>
      </c>
      <c r="P177" s="195">
        <v>312874</v>
      </c>
      <c r="Q177" s="198">
        <v>12.375316923831486</v>
      </c>
      <c r="R177" s="195">
        <v>436830</v>
      </c>
      <c r="S177" s="198">
        <v>17.278232425312769</v>
      </c>
      <c r="T177" s="148" t="str">
        <f t="shared" si="18"/>
        <v>〇</v>
      </c>
      <c r="U177" s="149">
        <f t="shared" si="17"/>
        <v>99.999999999999986</v>
      </c>
      <c r="W177" s="150"/>
      <c r="X177" s="151"/>
      <c r="Y177" s="151"/>
    </row>
    <row r="178" spans="1:25" ht="18" customHeight="1">
      <c r="A178" s="376"/>
      <c r="B178" s="141" t="s">
        <v>305</v>
      </c>
      <c r="C178" s="195">
        <v>2277786</v>
      </c>
      <c r="D178" s="195">
        <v>734299</v>
      </c>
      <c r="E178" s="198">
        <v>32.237400704016999</v>
      </c>
      <c r="F178" s="195">
        <v>100805.6</v>
      </c>
      <c r="G178" s="198">
        <v>4.4255957319958901</v>
      </c>
      <c r="H178" s="195">
        <v>293949.40000000002</v>
      </c>
      <c r="I178" s="198">
        <v>12.9050490256767</v>
      </c>
      <c r="J178" s="195">
        <v>22473.599999999999</v>
      </c>
      <c r="K178" s="197">
        <v>0.98664229212050703</v>
      </c>
      <c r="L178" s="195">
        <v>434893</v>
      </c>
      <c r="M178" s="198">
        <v>19.092794494302801</v>
      </c>
      <c r="N178" s="194">
        <v>7485</v>
      </c>
      <c r="O178" s="198">
        <v>0.32860856990077197</v>
      </c>
      <c r="P178" s="195">
        <v>192502.6</v>
      </c>
      <c r="Q178" s="198">
        <v>8.4513031513934997</v>
      </c>
      <c r="R178" s="195">
        <v>491377.8</v>
      </c>
      <c r="S178" s="198">
        <v>21.572606030592901</v>
      </c>
      <c r="T178" s="148" t="str">
        <f t="shared" si="18"/>
        <v>〇</v>
      </c>
      <c r="U178" s="149">
        <f t="shared" si="17"/>
        <v>100.00000000000009</v>
      </c>
      <c r="W178" s="150"/>
      <c r="X178" s="151"/>
      <c r="Y178" s="151"/>
    </row>
    <row r="179" spans="1:25" ht="18" customHeight="1">
      <c r="A179" s="376"/>
      <c r="B179" s="141" t="s">
        <v>308</v>
      </c>
      <c r="C179" s="195">
        <v>2054311</v>
      </c>
      <c r="D179" s="195">
        <v>730869</v>
      </c>
      <c r="E179" s="198">
        <v>35.577329820071064</v>
      </c>
      <c r="F179" s="195">
        <v>101263</v>
      </c>
      <c r="G179" s="198">
        <v>4.9292925949381567</v>
      </c>
      <c r="H179" s="195">
        <v>312122</v>
      </c>
      <c r="I179" s="198">
        <v>15.193512569421086</v>
      </c>
      <c r="J179" s="195">
        <v>22169</v>
      </c>
      <c r="K179" s="197">
        <v>1.07914527060411</v>
      </c>
      <c r="L179" s="195">
        <v>267139</v>
      </c>
      <c r="M179" s="198">
        <v>13.003824639988784</v>
      </c>
      <c r="N179" s="194">
        <v>10446</v>
      </c>
      <c r="O179" s="198">
        <v>0.50849165486627879</v>
      </c>
      <c r="P179" s="195">
        <v>180169</v>
      </c>
      <c r="Q179" s="198">
        <v>8.7702884324720074</v>
      </c>
      <c r="R179" s="195">
        <v>430134</v>
      </c>
      <c r="S179" s="198">
        <v>20.938115017638516</v>
      </c>
      <c r="T179" s="148" t="str">
        <f t="shared" si="18"/>
        <v>〇</v>
      </c>
      <c r="U179" s="149">
        <f t="shared" si="17"/>
        <v>100</v>
      </c>
      <c r="W179" s="150"/>
      <c r="X179" s="151"/>
      <c r="Y179" s="151"/>
    </row>
    <row r="180" spans="1:25" ht="18" customHeight="1">
      <c r="A180" s="377"/>
      <c r="B180" s="191" t="s">
        <v>319</v>
      </c>
      <c r="C180" s="307">
        <v>2093700</v>
      </c>
      <c r="D180" s="307">
        <v>784235</v>
      </c>
      <c r="E180" s="308">
        <v>37.5</v>
      </c>
      <c r="F180" s="307">
        <v>115249</v>
      </c>
      <c r="G180" s="308">
        <v>5.5</v>
      </c>
      <c r="H180" s="307">
        <v>325356</v>
      </c>
      <c r="I180" s="308">
        <v>15.5</v>
      </c>
      <c r="J180" s="307">
        <v>22474</v>
      </c>
      <c r="K180" s="309">
        <v>1.1000000000000001</v>
      </c>
      <c r="L180" s="307">
        <v>231515</v>
      </c>
      <c r="M180" s="308">
        <v>11.1</v>
      </c>
      <c r="N180" s="306">
        <v>7030</v>
      </c>
      <c r="O180" s="308">
        <v>0.3</v>
      </c>
      <c r="P180" s="307">
        <v>170431</v>
      </c>
      <c r="Q180" s="308">
        <v>8.1</v>
      </c>
      <c r="R180" s="307">
        <v>437410</v>
      </c>
      <c r="S180" s="308">
        <v>20.9</v>
      </c>
      <c r="T180" s="148" t="str">
        <f t="shared" si="18"/>
        <v>〇</v>
      </c>
      <c r="U180" s="149">
        <f t="shared" si="17"/>
        <v>100</v>
      </c>
      <c r="V180" s="152"/>
      <c r="W180" s="150"/>
      <c r="X180" s="151"/>
      <c r="Y180" s="151"/>
    </row>
    <row r="181" spans="1:25" ht="18" customHeight="1">
      <c r="A181" s="375" t="s">
        <v>142</v>
      </c>
      <c r="B181" s="141" t="s">
        <v>300</v>
      </c>
      <c r="C181" s="195">
        <v>592123</v>
      </c>
      <c r="D181" s="195">
        <v>107201</v>
      </c>
      <c r="E181" s="196">
        <v>18.100000000000001</v>
      </c>
      <c r="F181" s="195">
        <v>13324</v>
      </c>
      <c r="G181" s="197">
        <v>2.2999999999999998</v>
      </c>
      <c r="H181" s="195">
        <v>148702</v>
      </c>
      <c r="I181" s="198">
        <v>25.1</v>
      </c>
      <c r="J181" s="195">
        <v>5617</v>
      </c>
      <c r="K181" s="197">
        <v>0.9</v>
      </c>
      <c r="L181" s="195">
        <v>112949</v>
      </c>
      <c r="M181" s="198">
        <v>19.100000000000001</v>
      </c>
      <c r="N181" s="194">
        <v>838</v>
      </c>
      <c r="O181" s="198">
        <v>0.1</v>
      </c>
      <c r="P181" s="195">
        <v>81165</v>
      </c>
      <c r="Q181" s="198">
        <v>13.7</v>
      </c>
      <c r="R181" s="195">
        <v>122327</v>
      </c>
      <c r="S181" s="198">
        <v>20.7</v>
      </c>
      <c r="T181" s="148" t="str">
        <f t="shared" si="18"/>
        <v>〇</v>
      </c>
      <c r="U181" s="149">
        <f t="shared" si="17"/>
        <v>100</v>
      </c>
      <c r="W181" s="150"/>
      <c r="X181" s="151"/>
      <c r="Y181" s="151"/>
    </row>
    <row r="182" spans="1:25" ht="18" customHeight="1">
      <c r="A182" s="376"/>
      <c r="B182" s="141" t="s">
        <v>304</v>
      </c>
      <c r="C182" s="195">
        <v>609125</v>
      </c>
      <c r="D182" s="195">
        <v>113716</v>
      </c>
      <c r="E182" s="198">
        <v>18.7</v>
      </c>
      <c r="F182" s="195">
        <v>14686</v>
      </c>
      <c r="G182" s="198">
        <v>2.4</v>
      </c>
      <c r="H182" s="195">
        <v>164226</v>
      </c>
      <c r="I182" s="198">
        <v>27</v>
      </c>
      <c r="J182" s="195">
        <v>5566</v>
      </c>
      <c r="K182" s="197">
        <v>0.9</v>
      </c>
      <c r="L182" s="195">
        <v>115028</v>
      </c>
      <c r="M182" s="198">
        <v>18.899999999999999</v>
      </c>
      <c r="N182" s="194">
        <v>1163</v>
      </c>
      <c r="O182" s="198">
        <v>0.2</v>
      </c>
      <c r="P182" s="195">
        <v>81373</v>
      </c>
      <c r="Q182" s="198">
        <v>13.4</v>
      </c>
      <c r="R182" s="195">
        <v>113367</v>
      </c>
      <c r="S182" s="198">
        <v>18.600000000000001</v>
      </c>
      <c r="T182" s="148" t="str">
        <f t="shared" si="18"/>
        <v>〇</v>
      </c>
      <c r="U182" s="149">
        <f t="shared" si="17"/>
        <v>100.1</v>
      </c>
      <c r="W182" s="150"/>
      <c r="X182" s="151"/>
      <c r="Y182" s="151"/>
    </row>
    <row r="183" spans="1:25" ht="18" customHeight="1">
      <c r="A183" s="376"/>
      <c r="B183" s="141" t="s">
        <v>305</v>
      </c>
      <c r="C183" s="195">
        <v>613699</v>
      </c>
      <c r="D183" s="195">
        <v>118994</v>
      </c>
      <c r="E183" s="198">
        <v>19.399999999999999</v>
      </c>
      <c r="F183" s="195">
        <v>16732</v>
      </c>
      <c r="G183" s="198">
        <v>2.7</v>
      </c>
      <c r="H183" s="195">
        <v>159157</v>
      </c>
      <c r="I183" s="198">
        <v>25.9</v>
      </c>
      <c r="J183" s="195">
        <v>5514</v>
      </c>
      <c r="K183" s="197">
        <v>0.9</v>
      </c>
      <c r="L183" s="195">
        <v>122856</v>
      </c>
      <c r="M183" s="198">
        <v>20</v>
      </c>
      <c r="N183" s="194">
        <v>1176</v>
      </c>
      <c r="O183" s="198">
        <v>0.2</v>
      </c>
      <c r="P183" s="195">
        <v>76876</v>
      </c>
      <c r="Q183" s="198">
        <v>12.5</v>
      </c>
      <c r="R183" s="195">
        <v>112394</v>
      </c>
      <c r="S183" s="198">
        <v>18.3</v>
      </c>
      <c r="T183" s="148" t="str">
        <f t="shared" si="18"/>
        <v>〇</v>
      </c>
      <c r="U183" s="149">
        <f t="shared" si="17"/>
        <v>99.9</v>
      </c>
      <c r="W183" s="150"/>
      <c r="X183" s="151"/>
      <c r="Y183" s="151"/>
    </row>
    <row r="184" spans="1:25" ht="18" customHeight="1">
      <c r="A184" s="376"/>
      <c r="B184" s="141" t="s">
        <v>308</v>
      </c>
      <c r="C184" s="195">
        <v>555571</v>
      </c>
      <c r="D184" s="195">
        <v>119740</v>
      </c>
      <c r="E184" s="198">
        <v>21.6</v>
      </c>
      <c r="F184" s="195">
        <v>16801</v>
      </c>
      <c r="G184" s="198">
        <v>3</v>
      </c>
      <c r="H184" s="195">
        <v>159684</v>
      </c>
      <c r="I184" s="198">
        <v>28.7</v>
      </c>
      <c r="J184" s="195">
        <v>5400</v>
      </c>
      <c r="K184" s="197">
        <v>1</v>
      </c>
      <c r="L184" s="195">
        <v>84628</v>
      </c>
      <c r="M184" s="198">
        <v>15.2</v>
      </c>
      <c r="N184" s="194">
        <v>2600</v>
      </c>
      <c r="O184" s="198">
        <v>0.5</v>
      </c>
      <c r="P184" s="195">
        <v>52665</v>
      </c>
      <c r="Q184" s="198">
        <v>9.5</v>
      </c>
      <c r="R184" s="195">
        <v>114053</v>
      </c>
      <c r="S184" s="198">
        <v>20.5</v>
      </c>
      <c r="T184" s="148" t="str">
        <f t="shared" si="18"/>
        <v>〇</v>
      </c>
      <c r="U184" s="149">
        <f t="shared" si="17"/>
        <v>100</v>
      </c>
      <c r="W184" s="150"/>
      <c r="X184" s="151"/>
      <c r="Y184" s="151"/>
    </row>
    <row r="185" spans="1:25" ht="18" customHeight="1">
      <c r="A185" s="377"/>
      <c r="B185" s="191" t="s">
        <v>320</v>
      </c>
      <c r="C185" s="307">
        <v>540929</v>
      </c>
      <c r="D185" s="307">
        <v>125821</v>
      </c>
      <c r="E185" s="308">
        <v>23.3</v>
      </c>
      <c r="F185" s="307">
        <v>18982</v>
      </c>
      <c r="G185" s="308">
        <v>3.5</v>
      </c>
      <c r="H185" s="307">
        <v>160914</v>
      </c>
      <c r="I185" s="308">
        <v>29.7</v>
      </c>
      <c r="J185" s="307">
        <v>5351</v>
      </c>
      <c r="K185" s="309">
        <v>1</v>
      </c>
      <c r="L185" s="307">
        <v>70869</v>
      </c>
      <c r="M185" s="308">
        <v>13.1</v>
      </c>
      <c r="N185" s="306">
        <v>1043</v>
      </c>
      <c r="O185" s="308">
        <v>0.2</v>
      </c>
      <c r="P185" s="307">
        <v>49394</v>
      </c>
      <c r="Q185" s="308">
        <v>9.1</v>
      </c>
      <c r="R185" s="307">
        <v>108555</v>
      </c>
      <c r="S185" s="308">
        <v>20.100000000000001</v>
      </c>
      <c r="T185" s="148" t="str">
        <f t="shared" si="18"/>
        <v>〇</v>
      </c>
      <c r="U185" s="149">
        <f t="shared" si="17"/>
        <v>100</v>
      </c>
      <c r="V185" s="152"/>
      <c r="W185" s="150"/>
      <c r="X185" s="151"/>
      <c r="Y185" s="151"/>
    </row>
    <row r="186" spans="1:25" ht="18" customHeight="1">
      <c r="A186" s="375" t="s">
        <v>139</v>
      </c>
      <c r="B186" s="141" t="s">
        <v>300</v>
      </c>
      <c r="C186" s="195">
        <v>803714</v>
      </c>
      <c r="D186" s="195">
        <v>150910</v>
      </c>
      <c r="E186" s="196">
        <v>18.8</v>
      </c>
      <c r="F186" s="195">
        <v>21495</v>
      </c>
      <c r="G186" s="197">
        <v>2.7</v>
      </c>
      <c r="H186" s="195">
        <v>224911</v>
      </c>
      <c r="I186" s="198">
        <v>28</v>
      </c>
      <c r="J186" s="195">
        <v>10575</v>
      </c>
      <c r="K186" s="197">
        <v>1.3</v>
      </c>
      <c r="L186" s="195">
        <v>190525</v>
      </c>
      <c r="M186" s="198">
        <v>23.7</v>
      </c>
      <c r="N186" s="194">
        <v>3180</v>
      </c>
      <c r="O186" s="198">
        <v>0.4</v>
      </c>
      <c r="P186" s="195">
        <v>102349</v>
      </c>
      <c r="Q186" s="198">
        <v>12.7</v>
      </c>
      <c r="R186" s="195">
        <v>99769</v>
      </c>
      <c r="S186" s="198">
        <v>12.4</v>
      </c>
      <c r="T186" s="148" t="str">
        <f t="shared" si="18"/>
        <v>〇</v>
      </c>
      <c r="U186" s="149">
        <f t="shared" si="17"/>
        <v>100.00000000000001</v>
      </c>
      <c r="W186" s="150"/>
      <c r="X186" s="151"/>
      <c r="Y186" s="151"/>
    </row>
    <row r="187" spans="1:25" ht="18" customHeight="1">
      <c r="A187" s="378"/>
      <c r="B187" s="141" t="s">
        <v>304</v>
      </c>
      <c r="C187" s="195">
        <v>835006</v>
      </c>
      <c r="D187" s="195">
        <v>161410</v>
      </c>
      <c r="E187" s="198">
        <v>19.330400021077693</v>
      </c>
      <c r="F187" s="195">
        <v>23543</v>
      </c>
      <c r="G187" s="198">
        <v>2.819500698198576</v>
      </c>
      <c r="H187" s="195">
        <v>243859</v>
      </c>
      <c r="I187" s="198">
        <v>29.204460806269655</v>
      </c>
      <c r="J187" s="195">
        <v>10370</v>
      </c>
      <c r="K187" s="197">
        <v>1.2419072437802843</v>
      </c>
      <c r="L187" s="195">
        <v>209903</v>
      </c>
      <c r="M187" s="198">
        <v>25.137903200695565</v>
      </c>
      <c r="N187" s="194">
        <v>3737</v>
      </c>
      <c r="O187" s="198">
        <v>0.44754169431117863</v>
      </c>
      <c r="P187" s="195">
        <v>101273</v>
      </c>
      <c r="Q187" s="198">
        <v>12.128415843718489</v>
      </c>
      <c r="R187" s="195">
        <v>80911</v>
      </c>
      <c r="S187" s="198">
        <v>9.689870491948561</v>
      </c>
      <c r="T187" s="148" t="str">
        <f t="shared" si="18"/>
        <v>〇</v>
      </c>
      <c r="U187" s="149">
        <f t="shared" si="17"/>
        <v>100</v>
      </c>
      <c r="W187" s="150"/>
      <c r="X187" s="151"/>
      <c r="Y187" s="151"/>
    </row>
    <row r="188" spans="1:25" ht="18" customHeight="1">
      <c r="A188" s="378"/>
      <c r="B188" s="141" t="s">
        <v>305</v>
      </c>
      <c r="C188" s="195">
        <v>802101</v>
      </c>
      <c r="D188" s="195">
        <v>164660</v>
      </c>
      <c r="E188" s="198">
        <v>20.5</v>
      </c>
      <c r="F188" s="195">
        <v>26566</v>
      </c>
      <c r="G188" s="198">
        <v>3.3</v>
      </c>
      <c r="H188" s="195">
        <v>237486</v>
      </c>
      <c r="I188" s="198">
        <v>29.6</v>
      </c>
      <c r="J188" s="195">
        <v>10122</v>
      </c>
      <c r="K188" s="197">
        <v>1.3</v>
      </c>
      <c r="L188" s="195">
        <v>205841</v>
      </c>
      <c r="M188" s="198">
        <v>25.7</v>
      </c>
      <c r="N188" s="194">
        <v>4616</v>
      </c>
      <c r="O188" s="198">
        <v>0.6</v>
      </c>
      <c r="P188" s="195">
        <v>67641</v>
      </c>
      <c r="Q188" s="198">
        <v>8.4</v>
      </c>
      <c r="R188" s="195">
        <v>85169</v>
      </c>
      <c r="S188" s="198">
        <v>10.6</v>
      </c>
      <c r="T188" s="148" t="str">
        <f t="shared" si="18"/>
        <v>〇</v>
      </c>
      <c r="U188" s="149">
        <f t="shared" si="17"/>
        <v>100</v>
      </c>
      <c r="W188" s="150"/>
      <c r="X188" s="151"/>
      <c r="Y188" s="151"/>
    </row>
    <row r="189" spans="1:25" ht="18" customHeight="1">
      <c r="A189" s="378"/>
      <c r="B189" s="141" t="s">
        <v>308</v>
      </c>
      <c r="C189" s="195">
        <v>747602</v>
      </c>
      <c r="D189" s="195">
        <v>162149</v>
      </c>
      <c r="E189" s="198">
        <v>21.7</v>
      </c>
      <c r="F189" s="195">
        <v>26686</v>
      </c>
      <c r="G189" s="198">
        <v>3.6</v>
      </c>
      <c r="H189" s="195">
        <v>238405</v>
      </c>
      <c r="I189" s="198">
        <v>31.9</v>
      </c>
      <c r="J189" s="195">
        <v>9875</v>
      </c>
      <c r="K189" s="197">
        <v>1.3</v>
      </c>
      <c r="L189" s="195">
        <v>149052</v>
      </c>
      <c r="M189" s="198">
        <v>19.899999999999999</v>
      </c>
      <c r="N189" s="194">
        <v>3046</v>
      </c>
      <c r="O189" s="198">
        <v>0.4</v>
      </c>
      <c r="P189" s="195">
        <v>76245</v>
      </c>
      <c r="Q189" s="198">
        <v>10.199999999999999</v>
      </c>
      <c r="R189" s="195">
        <v>82144</v>
      </c>
      <c r="S189" s="198">
        <v>11</v>
      </c>
      <c r="T189" s="148" t="str">
        <f t="shared" si="18"/>
        <v>〇</v>
      </c>
      <c r="U189" s="149">
        <f t="shared" si="17"/>
        <v>100.00000000000001</v>
      </c>
      <c r="W189" s="150"/>
      <c r="X189" s="151"/>
      <c r="Y189" s="151"/>
    </row>
    <row r="190" spans="1:25" ht="18" customHeight="1">
      <c r="A190" s="379"/>
      <c r="B190" s="191" t="s">
        <v>320</v>
      </c>
      <c r="C190" s="307">
        <v>742791</v>
      </c>
      <c r="D190" s="307">
        <v>165997</v>
      </c>
      <c r="E190" s="308">
        <v>22.3</v>
      </c>
      <c r="F190" s="307">
        <v>30216</v>
      </c>
      <c r="G190" s="308">
        <v>4.0999999999999996</v>
      </c>
      <c r="H190" s="307">
        <v>243231</v>
      </c>
      <c r="I190" s="308">
        <v>32.700000000000003</v>
      </c>
      <c r="J190" s="307">
        <v>9744</v>
      </c>
      <c r="K190" s="309">
        <v>1.3</v>
      </c>
      <c r="L190" s="307">
        <v>130233</v>
      </c>
      <c r="M190" s="308">
        <v>17.5</v>
      </c>
      <c r="N190" s="306">
        <v>2589</v>
      </c>
      <c r="O190" s="308">
        <v>0.3</v>
      </c>
      <c r="P190" s="307">
        <v>74888</v>
      </c>
      <c r="Q190" s="308">
        <v>10.1</v>
      </c>
      <c r="R190" s="307">
        <v>85893</v>
      </c>
      <c r="S190" s="308">
        <v>11.7</v>
      </c>
      <c r="T190" s="148" t="str">
        <f t="shared" si="18"/>
        <v>〇</v>
      </c>
      <c r="U190" s="149">
        <f t="shared" si="17"/>
        <v>100</v>
      </c>
      <c r="V190" s="152"/>
      <c r="W190" s="150"/>
      <c r="X190" s="151"/>
      <c r="Y190" s="151"/>
    </row>
    <row r="191" spans="1:25" ht="18" customHeight="1">
      <c r="A191" s="375" t="s">
        <v>42</v>
      </c>
      <c r="B191" s="141" t="s">
        <v>300</v>
      </c>
      <c r="C191" s="195">
        <v>944602</v>
      </c>
      <c r="D191" s="195">
        <v>202116</v>
      </c>
      <c r="E191" s="196">
        <v>21.4</v>
      </c>
      <c r="F191" s="195">
        <v>28167</v>
      </c>
      <c r="G191" s="197">
        <v>3</v>
      </c>
      <c r="H191" s="195">
        <v>220277</v>
      </c>
      <c r="I191" s="198">
        <v>23.3</v>
      </c>
      <c r="J191" s="195">
        <v>9703</v>
      </c>
      <c r="K191" s="197">
        <v>1</v>
      </c>
      <c r="L191" s="195">
        <v>215634</v>
      </c>
      <c r="M191" s="198">
        <v>22.8</v>
      </c>
      <c r="N191" s="194">
        <v>2235</v>
      </c>
      <c r="O191" s="198">
        <v>0.2</v>
      </c>
      <c r="P191" s="195">
        <v>128819</v>
      </c>
      <c r="Q191" s="198">
        <v>13.6</v>
      </c>
      <c r="R191" s="195">
        <v>137651</v>
      </c>
      <c r="S191" s="198">
        <v>14.6</v>
      </c>
      <c r="T191" s="148" t="str">
        <f t="shared" si="18"/>
        <v>〇</v>
      </c>
      <c r="U191" s="149">
        <f t="shared" ref="U191:U210" si="19">E191+G191+I191+K191+M191+O191+Q191+S191</f>
        <v>99.899999999999991</v>
      </c>
      <c r="W191" s="150"/>
      <c r="X191" s="151"/>
      <c r="Y191" s="151"/>
    </row>
    <row r="192" spans="1:25" ht="18" customHeight="1">
      <c r="A192" s="376"/>
      <c r="B192" s="141" t="s">
        <v>304</v>
      </c>
      <c r="C192" s="195">
        <v>1046902.7059999999</v>
      </c>
      <c r="D192" s="195">
        <v>217603.11900000001</v>
      </c>
      <c r="E192" s="198">
        <v>20.785419480996165</v>
      </c>
      <c r="F192" s="195">
        <v>31048.569</v>
      </c>
      <c r="G192" s="198">
        <v>2.9657549667275385</v>
      </c>
      <c r="H192" s="195">
        <v>244278.44899999999</v>
      </c>
      <c r="I192" s="198">
        <v>23.333443270324299</v>
      </c>
      <c r="J192" s="195">
        <v>9503.7649999999994</v>
      </c>
      <c r="K192" s="197">
        <v>0.90779830308319021</v>
      </c>
      <c r="L192" s="195">
        <v>263559.88199999998</v>
      </c>
      <c r="M192" s="198">
        <v>25.175203052727614</v>
      </c>
      <c r="N192" s="194">
        <v>2461.7860000000001</v>
      </c>
      <c r="O192" s="198">
        <v>0.23514945427985165</v>
      </c>
      <c r="P192" s="195">
        <v>122689.769</v>
      </c>
      <c r="Q192" s="198">
        <v>11.719309568772859</v>
      </c>
      <c r="R192" s="195">
        <v>155757.367</v>
      </c>
      <c r="S192" s="198">
        <v>14.877921903088481</v>
      </c>
      <c r="T192" s="148" t="str">
        <f t="shared" si="18"/>
        <v>〇</v>
      </c>
      <c r="U192" s="149">
        <f t="shared" si="19"/>
        <v>99.999999999999986</v>
      </c>
      <c r="W192" s="150"/>
      <c r="X192" s="151"/>
      <c r="Y192" s="151"/>
    </row>
    <row r="193" spans="1:25" ht="18" customHeight="1">
      <c r="A193" s="376"/>
      <c r="B193" s="141" t="s">
        <v>305</v>
      </c>
      <c r="C193" s="195">
        <v>1028621</v>
      </c>
      <c r="D193" s="195">
        <v>224737</v>
      </c>
      <c r="E193" s="198">
        <v>21.9</v>
      </c>
      <c r="F193" s="195">
        <v>35458</v>
      </c>
      <c r="G193" s="198">
        <v>3.4</v>
      </c>
      <c r="H193" s="195">
        <v>233540</v>
      </c>
      <c r="I193" s="198">
        <v>22.7</v>
      </c>
      <c r="J193" s="195">
        <v>9538</v>
      </c>
      <c r="K193" s="197">
        <v>0.9</v>
      </c>
      <c r="L193" s="195">
        <v>263530</v>
      </c>
      <c r="M193" s="198">
        <v>25.6</v>
      </c>
      <c r="N193" s="194">
        <v>2271</v>
      </c>
      <c r="O193" s="198">
        <v>0.2</v>
      </c>
      <c r="P193" s="195">
        <v>96373</v>
      </c>
      <c r="Q193" s="198">
        <v>9.4</v>
      </c>
      <c r="R193" s="195">
        <v>163174</v>
      </c>
      <c r="S193" s="198">
        <v>15.9</v>
      </c>
      <c r="T193" s="148" t="str">
        <f t="shared" si="18"/>
        <v>〇</v>
      </c>
      <c r="U193" s="149">
        <f t="shared" si="19"/>
        <v>100.00000000000001</v>
      </c>
      <c r="W193" s="150"/>
      <c r="X193" s="151"/>
      <c r="Y193" s="151"/>
    </row>
    <row r="194" spans="1:25" ht="18" customHeight="1">
      <c r="A194" s="376"/>
      <c r="B194" s="141" t="s">
        <v>308</v>
      </c>
      <c r="C194" s="195">
        <v>954297</v>
      </c>
      <c r="D194" s="195">
        <v>225861</v>
      </c>
      <c r="E194" s="198">
        <v>23.667788958783273</v>
      </c>
      <c r="F194" s="195">
        <v>35602</v>
      </c>
      <c r="G194" s="198">
        <v>3.7307043823882919</v>
      </c>
      <c r="H194" s="195">
        <v>233207</v>
      </c>
      <c r="I194" s="198">
        <v>24.437570274243765</v>
      </c>
      <c r="J194" s="195">
        <v>9165</v>
      </c>
      <c r="K194" s="197">
        <v>0.96039283367756567</v>
      </c>
      <c r="L194" s="195">
        <v>182183</v>
      </c>
      <c r="M194" s="198">
        <v>19.090807159615927</v>
      </c>
      <c r="N194" s="194">
        <v>2450</v>
      </c>
      <c r="O194" s="198">
        <v>0.2567334907266815</v>
      </c>
      <c r="P194" s="195">
        <v>100656</v>
      </c>
      <c r="Q194" s="198">
        <v>10.547659690850962</v>
      </c>
      <c r="R194" s="195">
        <v>165173</v>
      </c>
      <c r="S194" s="198">
        <v>17.308343209713538</v>
      </c>
      <c r="T194" s="148" t="str">
        <f t="shared" si="18"/>
        <v>〇</v>
      </c>
      <c r="U194" s="149">
        <f t="shared" si="19"/>
        <v>100.00000000000001</v>
      </c>
      <c r="W194" s="150"/>
      <c r="X194" s="151"/>
      <c r="Y194" s="151"/>
    </row>
    <row r="195" spans="1:25" ht="18" customHeight="1">
      <c r="A195" s="377"/>
      <c r="B195" s="191" t="s">
        <v>320</v>
      </c>
      <c r="C195" s="307">
        <v>922220.42099999986</v>
      </c>
      <c r="D195" s="307">
        <v>239929.033</v>
      </c>
      <c r="E195" s="308">
        <v>26.016451982253386</v>
      </c>
      <c r="F195" s="307">
        <v>40290.521000000001</v>
      </c>
      <c r="G195" s="308">
        <v>4.3688602076617871</v>
      </c>
      <c r="H195" s="307">
        <v>233817.76800000001</v>
      </c>
      <c r="I195" s="308">
        <v>25.3537833988172</v>
      </c>
      <c r="J195" s="307">
        <v>9312.4040000000005</v>
      </c>
      <c r="K195" s="309">
        <v>1.0097807192235231</v>
      </c>
      <c r="L195" s="307">
        <v>144738.60200000001</v>
      </c>
      <c r="M195" s="308">
        <v>15.694577858409842</v>
      </c>
      <c r="N195" s="306">
        <v>2649.0039999999999</v>
      </c>
      <c r="O195" s="308">
        <v>0.28724195861197482</v>
      </c>
      <c r="P195" s="307">
        <v>94334.226999999999</v>
      </c>
      <c r="Q195" s="308">
        <v>10.229032544921276</v>
      </c>
      <c r="R195" s="307">
        <v>157148.86199999999</v>
      </c>
      <c r="S195" s="308">
        <v>17.040271330101032</v>
      </c>
      <c r="T195" s="148" t="str">
        <f t="shared" si="18"/>
        <v>〇</v>
      </c>
      <c r="U195" s="149">
        <f t="shared" si="19"/>
        <v>100.00000000000001</v>
      </c>
      <c r="V195" s="152"/>
      <c r="W195" s="150"/>
      <c r="X195" s="151"/>
      <c r="Y195" s="151"/>
    </row>
    <row r="196" spans="1:25" ht="18" customHeight="1">
      <c r="A196" s="375" t="s">
        <v>43</v>
      </c>
      <c r="B196" s="141" t="s">
        <v>300</v>
      </c>
      <c r="C196" s="195">
        <v>708871</v>
      </c>
      <c r="D196" s="195">
        <v>139014</v>
      </c>
      <c r="E196" s="196">
        <v>19.600000000000001</v>
      </c>
      <c r="F196" s="195">
        <v>19241</v>
      </c>
      <c r="G196" s="197">
        <v>2.7</v>
      </c>
      <c r="H196" s="195">
        <v>175242</v>
      </c>
      <c r="I196" s="198">
        <v>24.8</v>
      </c>
      <c r="J196" s="195">
        <v>7379</v>
      </c>
      <c r="K196" s="197">
        <v>1</v>
      </c>
      <c r="L196" s="195">
        <v>157073</v>
      </c>
      <c r="M196" s="198">
        <v>22.2</v>
      </c>
      <c r="N196" s="194">
        <v>1498</v>
      </c>
      <c r="O196" s="198">
        <v>0.2</v>
      </c>
      <c r="P196" s="195">
        <v>92343</v>
      </c>
      <c r="Q196" s="198">
        <v>13</v>
      </c>
      <c r="R196" s="195">
        <v>117081</v>
      </c>
      <c r="S196" s="198">
        <v>16.5</v>
      </c>
      <c r="T196" s="148" t="str">
        <f t="shared" si="18"/>
        <v>〇</v>
      </c>
      <c r="U196" s="149">
        <f t="shared" si="19"/>
        <v>100</v>
      </c>
      <c r="W196" s="150"/>
      <c r="X196" s="151"/>
      <c r="Y196" s="151"/>
    </row>
    <row r="197" spans="1:25" ht="18" customHeight="1">
      <c r="A197" s="376"/>
      <c r="B197" s="141" t="s">
        <v>304</v>
      </c>
      <c r="C197" s="195">
        <v>763247</v>
      </c>
      <c r="D197" s="195">
        <v>150953</v>
      </c>
      <c r="E197" s="198">
        <v>19.8</v>
      </c>
      <c r="F197" s="195">
        <v>21066</v>
      </c>
      <c r="G197" s="198">
        <v>2.8</v>
      </c>
      <c r="H197" s="195">
        <v>196280</v>
      </c>
      <c r="I197" s="198">
        <v>25.7</v>
      </c>
      <c r="J197" s="195">
        <v>7275</v>
      </c>
      <c r="K197" s="197">
        <v>1</v>
      </c>
      <c r="L197" s="195">
        <v>176001</v>
      </c>
      <c r="M197" s="198">
        <v>23.1</v>
      </c>
      <c r="N197" s="194">
        <v>2003</v>
      </c>
      <c r="O197" s="198">
        <v>0.3</v>
      </c>
      <c r="P197" s="195">
        <v>89990</v>
      </c>
      <c r="Q197" s="198">
        <v>11.8</v>
      </c>
      <c r="R197" s="195">
        <v>119679</v>
      </c>
      <c r="S197" s="198">
        <v>15.7</v>
      </c>
      <c r="T197" s="148" t="str">
        <f t="shared" si="18"/>
        <v>〇</v>
      </c>
      <c r="U197" s="149">
        <f t="shared" si="19"/>
        <v>100.2</v>
      </c>
      <c r="W197" s="150"/>
      <c r="X197" s="151"/>
      <c r="Y197" s="151"/>
    </row>
    <row r="198" spans="1:25" ht="18" customHeight="1">
      <c r="A198" s="376"/>
      <c r="B198" s="141" t="s">
        <v>305</v>
      </c>
      <c r="C198" s="195">
        <v>736303</v>
      </c>
      <c r="D198" s="195">
        <v>155940</v>
      </c>
      <c r="E198" s="198">
        <v>21.2</v>
      </c>
      <c r="F198" s="195">
        <v>23758</v>
      </c>
      <c r="G198" s="198">
        <v>3.2</v>
      </c>
      <c r="H198" s="195">
        <v>187802</v>
      </c>
      <c r="I198" s="198">
        <v>25.5</v>
      </c>
      <c r="J198" s="195">
        <v>7157</v>
      </c>
      <c r="K198" s="197">
        <v>1</v>
      </c>
      <c r="L198" s="195">
        <v>166915</v>
      </c>
      <c r="M198" s="198">
        <v>22.7</v>
      </c>
      <c r="N198" s="194">
        <v>1901</v>
      </c>
      <c r="O198" s="198">
        <v>0.3</v>
      </c>
      <c r="P198" s="195">
        <v>66662</v>
      </c>
      <c r="Q198" s="198">
        <v>9.1</v>
      </c>
      <c r="R198" s="195">
        <v>126168</v>
      </c>
      <c r="S198" s="198">
        <v>17</v>
      </c>
      <c r="T198" s="148" t="str">
        <f t="shared" si="18"/>
        <v>〇</v>
      </c>
      <c r="U198" s="149">
        <f t="shared" si="19"/>
        <v>99.999999999999986</v>
      </c>
      <c r="W198" s="150"/>
      <c r="X198" s="151"/>
      <c r="Y198" s="151"/>
    </row>
    <row r="199" spans="1:25" ht="18" customHeight="1">
      <c r="A199" s="376"/>
      <c r="B199" s="141" t="s">
        <v>308</v>
      </c>
      <c r="C199" s="195">
        <v>710292</v>
      </c>
      <c r="D199" s="195">
        <v>154043</v>
      </c>
      <c r="E199" s="198">
        <v>21.7</v>
      </c>
      <c r="F199" s="195">
        <v>23859</v>
      </c>
      <c r="G199" s="198">
        <v>3.4</v>
      </c>
      <c r="H199" s="195">
        <v>188678</v>
      </c>
      <c r="I199" s="198">
        <v>26.6</v>
      </c>
      <c r="J199" s="195">
        <v>7035</v>
      </c>
      <c r="K199" s="197">
        <v>1</v>
      </c>
      <c r="L199" s="195">
        <v>129570</v>
      </c>
      <c r="M199" s="198">
        <v>18.2</v>
      </c>
      <c r="N199" s="194">
        <v>1851</v>
      </c>
      <c r="O199" s="198">
        <v>0.3</v>
      </c>
      <c r="P199" s="195">
        <v>67580</v>
      </c>
      <c r="Q199" s="198">
        <v>9.5</v>
      </c>
      <c r="R199" s="195">
        <v>137676</v>
      </c>
      <c r="S199" s="198">
        <v>19.3</v>
      </c>
      <c r="T199" s="148" t="str">
        <f t="shared" si="18"/>
        <v>〇</v>
      </c>
      <c r="U199" s="149">
        <f t="shared" si="19"/>
        <v>100</v>
      </c>
      <c r="W199" s="150"/>
      <c r="X199" s="151"/>
      <c r="Y199" s="151"/>
    </row>
    <row r="200" spans="1:25" ht="18" customHeight="1">
      <c r="A200" s="377"/>
      <c r="B200" s="191" t="s">
        <v>320</v>
      </c>
      <c r="C200" s="307">
        <v>695463</v>
      </c>
      <c r="D200" s="307">
        <v>162660</v>
      </c>
      <c r="E200" s="308">
        <v>23.4</v>
      </c>
      <c r="F200" s="307">
        <v>26874</v>
      </c>
      <c r="G200" s="308">
        <v>3.9</v>
      </c>
      <c r="H200" s="307">
        <v>191522</v>
      </c>
      <c r="I200" s="308">
        <v>27.5</v>
      </c>
      <c r="J200" s="307">
        <v>6992</v>
      </c>
      <c r="K200" s="309">
        <v>1</v>
      </c>
      <c r="L200" s="307">
        <v>110654</v>
      </c>
      <c r="M200" s="308">
        <v>15.9</v>
      </c>
      <c r="N200" s="306">
        <v>1883</v>
      </c>
      <c r="O200" s="308">
        <v>0.3</v>
      </c>
      <c r="P200" s="307">
        <v>67161</v>
      </c>
      <c r="Q200" s="308">
        <v>9.6999999999999993</v>
      </c>
      <c r="R200" s="307">
        <v>127717</v>
      </c>
      <c r="S200" s="308">
        <v>18.3</v>
      </c>
      <c r="T200" s="148" t="str">
        <f t="shared" si="18"/>
        <v>〇</v>
      </c>
      <c r="U200" s="149">
        <f t="shared" si="19"/>
        <v>100</v>
      </c>
      <c r="V200" s="152"/>
      <c r="W200" s="150"/>
      <c r="X200" s="151"/>
      <c r="Y200" s="151"/>
    </row>
    <row r="201" spans="1:25" ht="18" customHeight="1">
      <c r="A201" s="375" t="s">
        <v>195</v>
      </c>
      <c r="B201" s="141" t="s">
        <v>300</v>
      </c>
      <c r="C201" s="195">
        <v>688510</v>
      </c>
      <c r="D201" s="195">
        <v>129313</v>
      </c>
      <c r="E201" s="196">
        <v>18.8</v>
      </c>
      <c r="F201" s="195">
        <v>18137</v>
      </c>
      <c r="G201" s="197">
        <v>2.6</v>
      </c>
      <c r="H201" s="195">
        <v>186821</v>
      </c>
      <c r="I201" s="198">
        <v>27.1</v>
      </c>
      <c r="J201" s="195">
        <v>9637</v>
      </c>
      <c r="K201" s="197">
        <v>1.4</v>
      </c>
      <c r="L201" s="195">
        <v>150143</v>
      </c>
      <c r="M201" s="198">
        <v>21.8</v>
      </c>
      <c r="N201" s="194">
        <v>1412</v>
      </c>
      <c r="O201" s="198">
        <v>0.2</v>
      </c>
      <c r="P201" s="195">
        <v>79903</v>
      </c>
      <c r="Q201" s="198">
        <v>11.6</v>
      </c>
      <c r="R201" s="195">
        <v>113146</v>
      </c>
      <c r="S201" s="198">
        <v>16.399999999999999</v>
      </c>
      <c r="T201" s="148" t="str">
        <f t="shared" ref="T201:T205" si="20">IF(D201+F201+H201+J201+L201+N201+P201+R201=C201,"〇","✖")</f>
        <v>✖</v>
      </c>
      <c r="U201" s="149">
        <f t="shared" ref="U201:U205" si="21">E201+G201+I201+K201+M201+O201+Q201+S201</f>
        <v>99.9</v>
      </c>
      <c r="W201" s="150"/>
      <c r="X201" s="151"/>
      <c r="Y201" s="151"/>
    </row>
    <row r="202" spans="1:25" ht="18" customHeight="1">
      <c r="A202" s="376"/>
      <c r="B202" s="141" t="s">
        <v>304</v>
      </c>
      <c r="C202" s="195">
        <v>714385.08100000001</v>
      </c>
      <c r="D202" s="195">
        <v>139600.628</v>
      </c>
      <c r="E202" s="198">
        <v>19.541369453654646</v>
      </c>
      <c r="F202" s="195">
        <v>19996.501</v>
      </c>
      <c r="G202" s="198">
        <v>2.7991207447961806</v>
      </c>
      <c r="H202" s="195">
        <v>204951.639</v>
      </c>
      <c r="I202" s="198">
        <v>28.689238402502415</v>
      </c>
      <c r="J202" s="195">
        <v>9557.32</v>
      </c>
      <c r="K202" s="197">
        <v>1.3378386887113618</v>
      </c>
      <c r="L202" s="195">
        <v>154153.43</v>
      </c>
      <c r="M202" s="198">
        <v>21.578478344510668</v>
      </c>
      <c r="N202" s="194">
        <v>1277.0609999999999</v>
      </c>
      <c r="O202" s="198">
        <v>0.17876367157785031</v>
      </c>
      <c r="P202" s="195">
        <v>85722.516000000003</v>
      </c>
      <c r="Q202" s="198">
        <v>11.999482951128426</v>
      </c>
      <c r="R202" s="195">
        <v>99125.986000000004</v>
      </c>
      <c r="S202" s="198">
        <v>13.875707743118449</v>
      </c>
      <c r="T202" s="148" t="str">
        <f t="shared" si="20"/>
        <v>〇</v>
      </c>
      <c r="U202" s="149">
        <f t="shared" si="21"/>
        <v>100.00000000000001</v>
      </c>
      <c r="W202" s="150"/>
      <c r="X202" s="151"/>
      <c r="Y202" s="151"/>
    </row>
    <row r="203" spans="1:25" ht="18" customHeight="1">
      <c r="A203" s="376"/>
      <c r="B203" s="141" t="s">
        <v>305</v>
      </c>
      <c r="C203" s="195">
        <v>722275.16899999999</v>
      </c>
      <c r="D203" s="195">
        <v>143712.41099999999</v>
      </c>
      <c r="E203" s="198">
        <v>19.897182842236127</v>
      </c>
      <c r="F203" s="195">
        <v>22601.851999999999</v>
      </c>
      <c r="G203" s="198">
        <v>3.1292577912227797</v>
      </c>
      <c r="H203" s="195">
        <v>197309.58799999999</v>
      </c>
      <c r="I203" s="198">
        <v>27.317786415553762</v>
      </c>
      <c r="J203" s="195">
        <v>9185.8240000000005</v>
      </c>
      <c r="K203" s="197">
        <v>1.2717900869716872</v>
      </c>
      <c r="L203" s="195">
        <v>162662.34299999999</v>
      </c>
      <c r="M203" s="198">
        <v>22.52082723890512</v>
      </c>
      <c r="N203" s="194">
        <v>1538.9739999999999</v>
      </c>
      <c r="O203" s="198">
        <v>0.21307308710760897</v>
      </c>
      <c r="P203" s="195">
        <v>64174.512000000002</v>
      </c>
      <c r="Q203" s="198">
        <v>8.8850502903000947</v>
      </c>
      <c r="R203" s="195">
        <v>121089.66499999999</v>
      </c>
      <c r="S203" s="198">
        <v>16.765032247702813</v>
      </c>
      <c r="T203" s="148" t="str">
        <f t="shared" si="20"/>
        <v>〇</v>
      </c>
      <c r="U203" s="149">
        <f t="shared" si="21"/>
        <v>100</v>
      </c>
      <c r="W203" s="150"/>
      <c r="X203" s="151"/>
      <c r="Y203" s="151"/>
    </row>
    <row r="204" spans="1:25" ht="18" customHeight="1">
      <c r="A204" s="376"/>
      <c r="B204" s="141" t="s">
        <v>308</v>
      </c>
      <c r="C204" s="195">
        <v>685630</v>
      </c>
      <c r="D204" s="195">
        <v>142700</v>
      </c>
      <c r="E204" s="198">
        <v>20.812974928168256</v>
      </c>
      <c r="F204" s="195">
        <v>22681</v>
      </c>
      <c r="G204" s="198">
        <v>3.3080524481134139</v>
      </c>
      <c r="H204" s="195">
        <v>196881</v>
      </c>
      <c r="I204" s="198">
        <v>28.715342094132403</v>
      </c>
      <c r="J204" s="195">
        <v>9036</v>
      </c>
      <c r="K204" s="197">
        <v>1.3179119933491825</v>
      </c>
      <c r="L204" s="195">
        <v>120350</v>
      </c>
      <c r="M204" s="198">
        <v>17.553199247407495</v>
      </c>
      <c r="N204" s="194">
        <v>1528</v>
      </c>
      <c r="O204" s="198">
        <v>0.22286072663098172</v>
      </c>
      <c r="P204" s="195">
        <v>65626</v>
      </c>
      <c r="Q204" s="198">
        <v>9.571634846783251</v>
      </c>
      <c r="R204" s="195">
        <v>126828</v>
      </c>
      <c r="S204" s="198">
        <v>18.49802371541502</v>
      </c>
      <c r="T204" s="148" t="str">
        <f t="shared" si="20"/>
        <v>〇</v>
      </c>
      <c r="U204" s="149">
        <f t="shared" si="21"/>
        <v>100</v>
      </c>
      <c r="W204" s="150"/>
      <c r="X204" s="151"/>
      <c r="Y204" s="151"/>
    </row>
    <row r="205" spans="1:25" ht="18" customHeight="1">
      <c r="A205" s="377"/>
      <c r="B205" s="191" t="s">
        <v>319</v>
      </c>
      <c r="C205" s="307">
        <v>691667</v>
      </c>
      <c r="D205" s="307">
        <v>144731</v>
      </c>
      <c r="E205" s="308">
        <v>20.924953771106615</v>
      </c>
      <c r="F205" s="307">
        <v>25566</v>
      </c>
      <c r="G205" s="308">
        <v>3.6962873752831928</v>
      </c>
      <c r="H205" s="307">
        <v>202254</v>
      </c>
      <c r="I205" s="308">
        <v>29.24152807637201</v>
      </c>
      <c r="J205" s="307">
        <v>9164</v>
      </c>
      <c r="K205" s="309">
        <v>1.3249150241373377</v>
      </c>
      <c r="L205" s="307">
        <v>107066</v>
      </c>
      <c r="M205" s="308">
        <v>15.479414226788323</v>
      </c>
      <c r="N205" s="306">
        <v>1374</v>
      </c>
      <c r="O205" s="308">
        <v>0.19865050667445461</v>
      </c>
      <c r="P205" s="307">
        <v>76181</v>
      </c>
      <c r="Q205" s="308">
        <v>11.014115173920398</v>
      </c>
      <c r="R205" s="307">
        <v>125331</v>
      </c>
      <c r="S205" s="308">
        <v>18.120135845717662</v>
      </c>
      <c r="T205" s="148" t="str">
        <f t="shared" si="20"/>
        <v>〇</v>
      </c>
      <c r="U205" s="149">
        <f t="shared" si="21"/>
        <v>100</v>
      </c>
      <c r="V205" s="152"/>
      <c r="W205" s="150"/>
      <c r="X205" s="151"/>
      <c r="Y205" s="151"/>
    </row>
    <row r="206" spans="1:25" ht="18" customHeight="1">
      <c r="A206" s="375" t="s">
        <v>44</v>
      </c>
      <c r="B206" s="141" t="s">
        <v>300</v>
      </c>
      <c r="C206" s="195">
        <v>906839</v>
      </c>
      <c r="D206" s="195">
        <v>185972</v>
      </c>
      <c r="E206" s="196">
        <v>20.5</v>
      </c>
      <c r="F206" s="195">
        <v>26880</v>
      </c>
      <c r="G206" s="197">
        <v>3</v>
      </c>
      <c r="H206" s="195">
        <v>279643</v>
      </c>
      <c r="I206" s="198">
        <v>30.8</v>
      </c>
      <c r="J206" s="195">
        <v>11633</v>
      </c>
      <c r="K206" s="197">
        <v>1.3</v>
      </c>
      <c r="L206" s="195">
        <v>219969</v>
      </c>
      <c r="M206" s="198">
        <v>24.3</v>
      </c>
      <c r="N206" s="194">
        <v>2872</v>
      </c>
      <c r="O206" s="198">
        <v>0.3</v>
      </c>
      <c r="P206" s="195">
        <v>118011</v>
      </c>
      <c r="Q206" s="198">
        <v>13</v>
      </c>
      <c r="R206" s="195">
        <v>61859</v>
      </c>
      <c r="S206" s="198">
        <v>6.8</v>
      </c>
      <c r="T206" s="148" t="str">
        <f t="shared" si="18"/>
        <v>〇</v>
      </c>
      <c r="U206" s="149">
        <f t="shared" si="19"/>
        <v>99.999999999999986</v>
      </c>
      <c r="W206" s="150"/>
      <c r="X206" s="151"/>
      <c r="Y206" s="151"/>
    </row>
    <row r="207" spans="1:25" ht="18" customHeight="1">
      <c r="A207" s="376"/>
      <c r="B207" s="141" t="s">
        <v>304</v>
      </c>
      <c r="C207" s="199">
        <v>990386</v>
      </c>
      <c r="D207" s="195">
        <v>202712</v>
      </c>
      <c r="E207" s="198">
        <v>20.5</v>
      </c>
      <c r="F207" s="195">
        <v>29507</v>
      </c>
      <c r="G207" s="198">
        <v>3</v>
      </c>
      <c r="H207" s="195">
        <v>301252</v>
      </c>
      <c r="I207" s="198">
        <v>30.4</v>
      </c>
      <c r="J207" s="195">
        <v>11577</v>
      </c>
      <c r="K207" s="197">
        <v>1.2</v>
      </c>
      <c r="L207" s="195">
        <v>249239</v>
      </c>
      <c r="M207" s="198">
        <v>25.2</v>
      </c>
      <c r="N207" s="194">
        <v>2816</v>
      </c>
      <c r="O207" s="198">
        <v>0.3</v>
      </c>
      <c r="P207" s="195">
        <v>105508</v>
      </c>
      <c r="Q207" s="198">
        <v>10.7</v>
      </c>
      <c r="R207" s="195">
        <v>87775</v>
      </c>
      <c r="S207" s="198">
        <v>8.7000000000000028</v>
      </c>
      <c r="T207" s="148" t="str">
        <f t="shared" si="18"/>
        <v>〇</v>
      </c>
      <c r="U207" s="149">
        <f t="shared" si="19"/>
        <v>100</v>
      </c>
      <c r="W207" s="150"/>
      <c r="X207" s="151"/>
      <c r="Y207" s="151"/>
    </row>
    <row r="208" spans="1:25" ht="18" customHeight="1">
      <c r="A208" s="376"/>
      <c r="B208" s="141" t="s">
        <v>305</v>
      </c>
      <c r="C208" s="199">
        <v>975815</v>
      </c>
      <c r="D208" s="195">
        <v>204328</v>
      </c>
      <c r="E208" s="198">
        <v>20.9</v>
      </c>
      <c r="F208" s="195">
        <v>33306</v>
      </c>
      <c r="G208" s="198">
        <v>3.4</v>
      </c>
      <c r="H208" s="195">
        <v>288628</v>
      </c>
      <c r="I208" s="198">
        <v>29.6</v>
      </c>
      <c r="J208" s="195">
        <v>11249</v>
      </c>
      <c r="K208" s="197">
        <v>1.2</v>
      </c>
      <c r="L208" s="195">
        <v>259508</v>
      </c>
      <c r="M208" s="198">
        <v>26.6</v>
      </c>
      <c r="N208" s="194">
        <v>4141</v>
      </c>
      <c r="O208" s="198">
        <v>0.4</v>
      </c>
      <c r="P208" s="195">
        <v>78310</v>
      </c>
      <c r="Q208" s="198">
        <v>8</v>
      </c>
      <c r="R208" s="195">
        <v>96345</v>
      </c>
      <c r="S208" s="198">
        <v>9.9</v>
      </c>
      <c r="T208" s="148" t="str">
        <f t="shared" si="18"/>
        <v>〇</v>
      </c>
      <c r="U208" s="149">
        <f t="shared" si="19"/>
        <v>100.00000000000001</v>
      </c>
      <c r="W208" s="150"/>
      <c r="X208" s="151"/>
      <c r="Y208" s="151"/>
    </row>
    <row r="209" spans="1:25" ht="18" customHeight="1">
      <c r="A209" s="376"/>
      <c r="B209" s="141" t="s">
        <v>308</v>
      </c>
      <c r="C209" s="199">
        <v>901448</v>
      </c>
      <c r="D209" s="195">
        <v>204841</v>
      </c>
      <c r="E209" s="198">
        <v>22.7</v>
      </c>
      <c r="F209" s="195">
        <v>33434</v>
      </c>
      <c r="G209" s="198">
        <v>3.7</v>
      </c>
      <c r="H209" s="195">
        <v>292104</v>
      </c>
      <c r="I209" s="198">
        <v>32.4</v>
      </c>
      <c r="J209" s="195">
        <v>11037</v>
      </c>
      <c r="K209" s="197">
        <v>1.2</v>
      </c>
      <c r="L209" s="195">
        <v>183749</v>
      </c>
      <c r="M209" s="198">
        <v>20.399999999999999</v>
      </c>
      <c r="N209" s="194">
        <v>3140</v>
      </c>
      <c r="O209" s="198">
        <v>0.4</v>
      </c>
      <c r="P209" s="195">
        <v>71309</v>
      </c>
      <c r="Q209" s="198">
        <v>7.9</v>
      </c>
      <c r="R209" s="195">
        <v>101834</v>
      </c>
      <c r="S209" s="198">
        <v>11.3</v>
      </c>
      <c r="T209" s="148" t="str">
        <f t="shared" si="18"/>
        <v>〇</v>
      </c>
      <c r="U209" s="149">
        <f t="shared" si="19"/>
        <v>100.00000000000001</v>
      </c>
      <c r="W209" s="150"/>
      <c r="X209" s="151"/>
      <c r="Y209" s="151"/>
    </row>
    <row r="210" spans="1:25" ht="18" customHeight="1">
      <c r="A210" s="377"/>
      <c r="B210" s="191" t="s">
        <v>319</v>
      </c>
      <c r="C210" s="200">
        <v>895409</v>
      </c>
      <c r="D210" s="307">
        <v>213043</v>
      </c>
      <c r="E210" s="308">
        <v>23.8</v>
      </c>
      <c r="F210" s="307">
        <v>37704</v>
      </c>
      <c r="G210" s="308">
        <v>4.2</v>
      </c>
      <c r="H210" s="307">
        <v>294346</v>
      </c>
      <c r="I210" s="308">
        <v>32.9</v>
      </c>
      <c r="J210" s="307">
        <v>11444</v>
      </c>
      <c r="K210" s="309">
        <v>1.3</v>
      </c>
      <c r="L210" s="307">
        <v>164281</v>
      </c>
      <c r="M210" s="308">
        <v>18.3</v>
      </c>
      <c r="N210" s="306">
        <v>11734</v>
      </c>
      <c r="O210" s="308">
        <v>1.3</v>
      </c>
      <c r="P210" s="307">
        <v>73909</v>
      </c>
      <c r="Q210" s="308">
        <v>8.3000000000000007</v>
      </c>
      <c r="R210" s="307">
        <v>88948</v>
      </c>
      <c r="S210" s="308">
        <v>9.9</v>
      </c>
      <c r="T210" s="148" t="str">
        <f t="shared" si="18"/>
        <v>〇</v>
      </c>
      <c r="U210" s="149">
        <f t="shared" si="19"/>
        <v>100</v>
      </c>
      <c r="V210" s="152"/>
      <c r="W210" s="150"/>
      <c r="X210" s="151"/>
      <c r="Y210" s="151"/>
    </row>
    <row r="211" spans="1:25" ht="18" customHeight="1">
      <c r="A211" t="s">
        <v>62</v>
      </c>
      <c r="W211" s="150"/>
    </row>
    <row r="212" spans="1:25">
      <c r="W212" s="150"/>
    </row>
    <row r="250" spans="1:1">
      <c r="A250" s="143" t="s">
        <v>45</v>
      </c>
    </row>
    <row r="251" spans="1:1">
      <c r="A251" s="144" t="s">
        <v>46</v>
      </c>
    </row>
    <row r="252" spans="1:1">
      <c r="A252" s="145" t="s">
        <v>47</v>
      </c>
    </row>
    <row r="253" spans="1:1">
      <c r="A253" s="144" t="s">
        <v>48</v>
      </c>
    </row>
    <row r="254" spans="1:1">
      <c r="A254" s="144" t="s">
        <v>49</v>
      </c>
    </row>
    <row r="255" spans="1:1">
      <c r="A255" s="144" t="s">
        <v>50</v>
      </c>
    </row>
    <row r="256" spans="1:1">
      <c r="A256" s="144" t="s">
        <v>54</v>
      </c>
    </row>
    <row r="257" spans="1:11">
      <c r="A257" s="144" t="s">
        <v>55</v>
      </c>
    </row>
    <row r="258" spans="1:11">
      <c r="A258" s="144" t="s">
        <v>56</v>
      </c>
    </row>
    <row r="259" spans="1:11">
      <c r="A259" s="144" t="s">
        <v>58</v>
      </c>
    </row>
    <row r="260" spans="1:11">
      <c r="A260" s="144" t="s">
        <v>59</v>
      </c>
      <c r="K260">
        <v>0.98155248575582599</v>
      </c>
    </row>
    <row r="261" spans="1:11">
      <c r="A261" s="144" t="s">
        <v>60</v>
      </c>
    </row>
    <row r="262" spans="1:11">
      <c r="A262" s="146" t="s">
        <v>61</v>
      </c>
    </row>
    <row r="263" spans="1:11">
      <c r="A263" s="147" t="s">
        <v>62</v>
      </c>
    </row>
  </sheetData>
  <autoFilter ref="A5:Y211" xr:uid="{00000000-0009-0000-0000-000004000000}"/>
  <customSheetViews>
    <customSheetView guid="{9CD6CDFB-0526-4987-BB9B-F12261C08409}" showPageBreaks="1" showGridLines="0" view="pageBreakPreview">
      <pane xSplit="3" ySplit="5" topLeftCell="D6" activePane="bottomRight" state="frozen"/>
      <selection pane="bottomRight" activeCell="C25" sqref="C25"/>
      <rowBreaks count="3" manualBreakCount="3">
        <brk id="70" max="18" man="1"/>
        <brk id="130" max="18" man="1"/>
        <brk id="212" max="38" man="1"/>
      </rowBreaks>
      <pageMargins left="0.59055118110236227" right="0.59055118110236227" top="0.47244094488188981" bottom="0.31496062992125984" header="0.51181102362204722" footer="0.51181102362204722"/>
      <pageSetup paperSize="9" scale="44" orientation="landscape" r:id="rId1"/>
      <headerFooter alignWithMargins="0"/>
    </customSheetView>
    <customSheetView guid="{47FE580C-1B40-484B-A27C-9C582BD9B048}" scale="85" showPageBreaks="1" showGridLines="0" printArea="1" view="pageBreakPreview">
      <pane xSplit="3" ySplit="5" topLeftCell="D144" activePane="bottomRight" state="frozen"/>
      <selection pane="bottomRight" activeCell="B151" sqref="A151:IV155"/>
      <rowBreaks count="2" manualBreakCount="2">
        <brk id="70" max="18" man="1"/>
        <brk id="130" max="18" man="1"/>
      </rowBreaks>
      <pageMargins left="0.59055118110236227" right="0.59055118110236227" top="0.47244094488188981" bottom="0.31496062992125984" header="0.51181102362204722" footer="0.51181102362204722"/>
      <pageSetup paperSize="9" scale="44" orientation="landscape" r:id="rId2"/>
      <headerFooter alignWithMargins="0"/>
    </customSheetView>
    <customSheetView guid="{B07D689D-A88D-4FD6-A5A1-1BAAB5F2B100}" scale="85" showPageBreaks="1" showGridLines="0" printArea="1" view="pageBreakPreview">
      <pane xSplit="3" ySplit="5" topLeftCell="D135" activePane="bottomRight" state="frozen"/>
      <selection pane="bottomRight" activeCell="E142" sqref="E142"/>
      <rowBreaks count="2" manualBreakCount="2">
        <brk id="65" max="18" man="1"/>
        <brk id="125" max="18" man="1"/>
      </rowBreaks>
      <pageMargins left="0.59055118110236227" right="0.59055118110236227" top="0.47244094488188981" bottom="0.31496062992125984" header="0.51181102362204722" footer="0.51181102362204722"/>
      <pageSetup paperSize="9" scale="44" orientation="landscape" r:id="rId3"/>
      <headerFooter alignWithMargins="0"/>
    </customSheetView>
  </customSheetViews>
  <mergeCells count="43">
    <mergeCell ref="A146:A150"/>
    <mergeCell ref="A141:A145"/>
    <mergeCell ref="A116:A120"/>
    <mergeCell ref="A186:A190"/>
    <mergeCell ref="A131:A135"/>
    <mergeCell ref="A161:A165"/>
    <mergeCell ref="B3:B5"/>
    <mergeCell ref="A51:A55"/>
    <mergeCell ref="A26:A30"/>
    <mergeCell ref="A31:A35"/>
    <mergeCell ref="A6:A10"/>
    <mergeCell ref="A16:A20"/>
    <mergeCell ref="A41:A45"/>
    <mergeCell ref="A3:A5"/>
    <mergeCell ref="A36:A40"/>
    <mergeCell ref="A46:A50"/>
    <mergeCell ref="A11:A15"/>
    <mergeCell ref="A81:A85"/>
    <mergeCell ref="A91:A95"/>
    <mergeCell ref="A106:A110"/>
    <mergeCell ref="A56:A60"/>
    <mergeCell ref="A21:A25"/>
    <mergeCell ref="A66:A70"/>
    <mergeCell ref="A61:A65"/>
    <mergeCell ref="A96:A100"/>
    <mergeCell ref="A71:A75"/>
    <mergeCell ref="A76:A80"/>
    <mergeCell ref="A206:A210"/>
    <mergeCell ref="A191:A195"/>
    <mergeCell ref="A196:A200"/>
    <mergeCell ref="A86:A90"/>
    <mergeCell ref="A156:A160"/>
    <mergeCell ref="A101:A105"/>
    <mergeCell ref="A181:A185"/>
    <mergeCell ref="A171:A175"/>
    <mergeCell ref="A121:A125"/>
    <mergeCell ref="A166:A170"/>
    <mergeCell ref="A126:A130"/>
    <mergeCell ref="A176:A180"/>
    <mergeCell ref="A136:A140"/>
    <mergeCell ref="A151:A155"/>
    <mergeCell ref="A201:A205"/>
    <mergeCell ref="A111:A115"/>
  </mergeCells>
  <phoneticPr fontId="3"/>
  <printOptions horizontalCentered="1"/>
  <pageMargins left="0.19685039370078741" right="0.19685039370078741" top="0.39370078740157483" bottom="0.39370078740157483" header="0.31496062992125984" footer="0.31496062992125984"/>
  <pageSetup paperSize="9" scale="59" fitToHeight="5" orientation="landscape" r:id="rId4"/>
  <headerFooter alignWithMargins="0"/>
  <rowBreaks count="4" manualBreakCount="4">
    <brk id="50" max="18" man="1"/>
    <brk id="95" max="18" man="1"/>
    <brk id="140" max="18" man="1"/>
    <brk id="185" max="18"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AQ263"/>
  <sheetViews>
    <sheetView showGridLines="0" view="pageBreakPreview" zoomScaleNormal="100" zoomScaleSheetLayoutView="100" workbookViewId="0">
      <pane xSplit="2" ySplit="5" topLeftCell="C111" activePane="bottomRight" state="frozen"/>
      <selection activeCell="C10" sqref="C10"/>
      <selection pane="topRight" activeCell="C10" sqref="C10"/>
      <selection pane="bottomLeft" activeCell="C10" sqref="C10"/>
      <selection pane="bottomRight" activeCell="R119" sqref="R119:S119"/>
    </sheetView>
  </sheetViews>
  <sheetFormatPr defaultRowHeight="13"/>
  <cols>
    <col min="1" max="1" width="16.6328125" customWidth="1"/>
    <col min="2" max="2" width="8.6328125" customWidth="1"/>
    <col min="3" max="4" width="12.6328125" customWidth="1"/>
    <col min="5" max="5" width="7.6328125" customWidth="1"/>
    <col min="6" max="6" width="12.6328125" customWidth="1"/>
    <col min="7" max="7" width="7.6328125" customWidth="1"/>
    <col min="8" max="8" width="12.6328125" customWidth="1"/>
    <col min="9" max="9" width="7.6328125" customWidth="1"/>
    <col min="10" max="10" width="12.6328125" customWidth="1"/>
    <col min="11" max="11" width="7.6328125" customWidth="1"/>
    <col min="12" max="12" width="12.6328125" customWidth="1"/>
    <col min="13" max="13" width="7.6328125" customWidth="1"/>
    <col min="14" max="14" width="12.6328125" customWidth="1"/>
    <col min="15" max="15" width="7.6328125" customWidth="1"/>
    <col min="16" max="16" width="12.6328125" customWidth="1"/>
    <col min="17" max="17" width="7.6328125" customWidth="1"/>
    <col min="18" max="18" width="12.6328125" customWidth="1"/>
    <col min="19" max="19" width="7.6328125" customWidth="1"/>
    <col min="20" max="20" width="9.08984375" bestFit="1" customWidth="1"/>
    <col min="21" max="21" width="5.90625" bestFit="1" customWidth="1"/>
    <col min="22" max="23" width="10.26953125" bestFit="1" customWidth="1"/>
    <col min="24" max="24" width="9.08984375" bestFit="1" customWidth="1"/>
    <col min="25" max="25" width="10.26953125" bestFit="1" customWidth="1"/>
    <col min="26" max="30" width="9.08984375" bestFit="1" customWidth="1"/>
    <col min="31" max="31" width="10.26953125" bestFit="1" customWidth="1"/>
    <col min="32" max="32" width="9.08984375" bestFit="1" customWidth="1"/>
    <col min="33" max="33" width="10.26953125" bestFit="1" customWidth="1"/>
    <col min="34" max="34" width="9.08984375" bestFit="1" customWidth="1"/>
    <col min="35" max="35" width="9.26953125" bestFit="1" customWidth="1"/>
    <col min="36" max="38" width="9.08984375" bestFit="1" customWidth="1"/>
  </cols>
  <sheetData>
    <row r="1" spans="1:43" ht="17.25" customHeight="1">
      <c r="A1" s="123" t="s">
        <v>79</v>
      </c>
      <c r="I1" s="124"/>
      <c r="M1" s="124"/>
      <c r="R1" s="124" t="s">
        <v>6</v>
      </c>
    </row>
    <row r="2" spans="1:43" ht="18.75" customHeight="1">
      <c r="A2" s="385" t="s">
        <v>7</v>
      </c>
      <c r="B2" s="380" t="s">
        <v>75</v>
      </c>
      <c r="C2" s="132" t="s">
        <v>64</v>
      </c>
      <c r="D2" s="126"/>
      <c r="E2" s="126"/>
      <c r="F2" s="126"/>
      <c r="G2" s="126"/>
      <c r="H2" s="126"/>
      <c r="I2" s="126"/>
      <c r="J2" s="126"/>
      <c r="K2" s="126"/>
      <c r="L2" s="126"/>
      <c r="M2" s="126"/>
      <c r="N2" s="127"/>
      <c r="O2" s="127"/>
      <c r="P2" s="127"/>
      <c r="Q2" s="127"/>
      <c r="R2" s="127"/>
      <c r="S2" s="128"/>
    </row>
    <row r="3" spans="1:43" ht="18.75" customHeight="1">
      <c r="A3" s="391"/>
      <c r="B3" s="381"/>
      <c r="C3" s="153"/>
      <c r="D3" s="129" t="s">
        <v>80</v>
      </c>
      <c r="E3" s="130"/>
      <c r="F3" s="130"/>
      <c r="G3" s="130"/>
      <c r="H3" s="130"/>
      <c r="I3" s="130"/>
      <c r="J3" s="129" t="s">
        <v>81</v>
      </c>
      <c r="K3" s="126"/>
      <c r="L3" s="126"/>
      <c r="M3" s="154"/>
      <c r="N3" s="129" t="s">
        <v>67</v>
      </c>
      <c r="O3" s="130"/>
      <c r="P3" s="130"/>
      <c r="Q3" s="130"/>
      <c r="R3" s="130"/>
      <c r="S3" s="155"/>
    </row>
    <row r="4" spans="1:43" ht="18.75" customHeight="1">
      <c r="A4" s="386"/>
      <c r="B4" s="381"/>
      <c r="C4" s="124"/>
      <c r="D4" s="142"/>
      <c r="E4" s="133"/>
      <c r="F4" s="129" t="s">
        <v>68</v>
      </c>
      <c r="G4" s="130"/>
      <c r="H4" s="129" t="s">
        <v>69</v>
      </c>
      <c r="I4" s="131"/>
      <c r="J4" s="142"/>
      <c r="K4" s="156"/>
      <c r="L4" s="389" t="s">
        <v>82</v>
      </c>
      <c r="M4" s="390"/>
      <c r="N4" s="157"/>
      <c r="O4" s="133"/>
      <c r="P4" s="129" t="s">
        <v>71</v>
      </c>
      <c r="Q4" s="131"/>
      <c r="R4" s="389" t="s">
        <v>72</v>
      </c>
      <c r="S4" s="390"/>
    </row>
    <row r="5" spans="1:43" ht="18.75" customHeight="1">
      <c r="A5" s="387"/>
      <c r="B5" s="382"/>
      <c r="C5" s="135"/>
      <c r="D5" s="136"/>
      <c r="E5" s="137" t="s">
        <v>18</v>
      </c>
      <c r="F5" s="138"/>
      <c r="G5" s="139" t="s">
        <v>18</v>
      </c>
      <c r="H5" s="138"/>
      <c r="I5" s="140" t="s">
        <v>18</v>
      </c>
      <c r="J5" s="136"/>
      <c r="K5" s="140" t="s">
        <v>18</v>
      </c>
      <c r="L5" s="138"/>
      <c r="M5" s="140" t="s">
        <v>18</v>
      </c>
      <c r="N5" s="138"/>
      <c r="O5" s="139" t="s">
        <v>18</v>
      </c>
      <c r="P5" s="138"/>
      <c r="Q5" s="140" t="s">
        <v>18</v>
      </c>
      <c r="R5" s="135"/>
      <c r="S5" s="140" t="s">
        <v>18</v>
      </c>
    </row>
    <row r="6" spans="1:43" ht="18.75" customHeight="1">
      <c r="A6" s="383" t="s">
        <v>19</v>
      </c>
      <c r="B6" s="141" t="s">
        <v>300</v>
      </c>
      <c r="C6" s="204">
        <v>3100102</v>
      </c>
      <c r="D6" s="204">
        <v>986245</v>
      </c>
      <c r="E6" s="205">
        <v>31.8</v>
      </c>
      <c r="F6" s="204">
        <v>557130</v>
      </c>
      <c r="G6" s="206">
        <v>18</v>
      </c>
      <c r="H6" s="204">
        <v>368365</v>
      </c>
      <c r="I6" s="207">
        <v>11.9</v>
      </c>
      <c r="J6" s="204">
        <v>541661</v>
      </c>
      <c r="K6" s="207">
        <v>17.5</v>
      </c>
      <c r="L6" s="204">
        <v>519626</v>
      </c>
      <c r="M6" s="207">
        <v>16.8</v>
      </c>
      <c r="N6" s="204">
        <v>1572196</v>
      </c>
      <c r="O6" s="207">
        <v>50.7</v>
      </c>
      <c r="P6" s="204">
        <v>833350</v>
      </c>
      <c r="Q6" s="207">
        <v>26.9</v>
      </c>
      <c r="R6" s="109">
        <v>578986</v>
      </c>
      <c r="S6" s="207">
        <v>18.7</v>
      </c>
      <c r="T6" s="148" t="str">
        <f>IF(D6+J6+N6=C6,"〇","✖")</f>
        <v>〇</v>
      </c>
      <c r="U6" s="158">
        <f t="shared" ref="U6:U42" si="0">E6+K6+O6</f>
        <v>100</v>
      </c>
      <c r="V6" s="151"/>
      <c r="W6" s="151"/>
      <c r="X6" s="151"/>
      <c r="Y6" s="151"/>
      <c r="Z6" s="151"/>
      <c r="AA6" s="151"/>
      <c r="AB6" s="151"/>
      <c r="AC6" s="151"/>
      <c r="AD6" s="151"/>
      <c r="AE6" s="151"/>
      <c r="AF6" s="151"/>
      <c r="AG6" s="151"/>
      <c r="AH6" s="151"/>
      <c r="AI6" s="151"/>
      <c r="AJ6" s="151"/>
      <c r="AK6" s="151"/>
      <c r="AL6" s="151"/>
      <c r="AM6" s="151"/>
      <c r="AN6" s="151"/>
      <c r="AO6" s="151"/>
      <c r="AP6" s="151"/>
      <c r="AQ6" s="151"/>
    </row>
    <row r="7" spans="1:43" ht="18.75" customHeight="1">
      <c r="A7" s="394"/>
      <c r="B7" s="141" t="s">
        <v>304</v>
      </c>
      <c r="C7" s="204">
        <v>3067518</v>
      </c>
      <c r="D7" s="204">
        <v>988092</v>
      </c>
      <c r="E7" s="205">
        <v>32.211449125970901</v>
      </c>
      <c r="F7" s="204">
        <v>550728</v>
      </c>
      <c r="G7" s="206">
        <v>17.953537680952483</v>
      </c>
      <c r="H7" s="204">
        <v>376240</v>
      </c>
      <c r="I7" s="207">
        <v>12.265290700820664</v>
      </c>
      <c r="J7" s="204">
        <v>498984</v>
      </c>
      <c r="K7" s="207">
        <v>16.266701613486862</v>
      </c>
      <c r="L7" s="204">
        <v>491216</v>
      </c>
      <c r="M7" s="207">
        <v>16.013467565634496</v>
      </c>
      <c r="N7" s="204">
        <v>1580442</v>
      </c>
      <c r="O7" s="207">
        <v>51.52184926054224</v>
      </c>
      <c r="P7" s="204">
        <v>910199</v>
      </c>
      <c r="Q7" s="207">
        <v>29.67216492291162</v>
      </c>
      <c r="R7" s="109">
        <v>370812</v>
      </c>
      <c r="S7" s="207">
        <v>12.088339823922793</v>
      </c>
      <c r="T7" s="148" t="str">
        <f t="shared" ref="T7:T85" si="1">IF(D7+J7+N7=C7,"〇","✖")</f>
        <v>〇</v>
      </c>
      <c r="U7" s="158">
        <f t="shared" si="0"/>
        <v>100</v>
      </c>
      <c r="V7" s="151"/>
      <c r="W7" s="151"/>
      <c r="X7" s="151"/>
      <c r="Y7" s="151"/>
      <c r="Z7" s="151"/>
      <c r="AA7" s="151"/>
      <c r="AB7" s="151"/>
      <c r="AC7" s="151"/>
      <c r="AD7" s="151"/>
      <c r="AE7" s="151"/>
      <c r="AF7" s="151"/>
      <c r="AG7" s="151"/>
      <c r="AH7" s="151"/>
      <c r="AI7" s="151"/>
      <c r="AJ7" s="151"/>
      <c r="AK7" s="151"/>
      <c r="AL7" s="151"/>
      <c r="AM7" s="151"/>
      <c r="AN7" s="151"/>
      <c r="AO7" s="151"/>
      <c r="AP7" s="151"/>
    </row>
    <row r="8" spans="1:43" ht="18.75" customHeight="1">
      <c r="A8" s="394"/>
      <c r="B8" s="141" t="s">
        <v>305</v>
      </c>
      <c r="C8" s="204">
        <v>3058480</v>
      </c>
      <c r="D8" s="204">
        <v>993994</v>
      </c>
      <c r="E8" s="205">
        <v>32.499607648243575</v>
      </c>
      <c r="F8" s="204">
        <v>550303</v>
      </c>
      <c r="G8" s="206">
        <v>17.992695718134499</v>
      </c>
      <c r="H8" s="204">
        <v>378645</v>
      </c>
      <c r="I8" s="207">
        <v>12.380169234390939</v>
      </c>
      <c r="J8" s="204">
        <v>483210</v>
      </c>
      <c r="K8" s="207">
        <v>15.799024351965683</v>
      </c>
      <c r="L8" s="204">
        <v>477175</v>
      </c>
      <c r="M8" s="207">
        <v>15.601704114462086</v>
      </c>
      <c r="N8" s="204">
        <v>1581276</v>
      </c>
      <c r="O8" s="207">
        <v>51.701367999790747</v>
      </c>
      <c r="P8" s="204">
        <v>926901</v>
      </c>
      <c r="Q8" s="207">
        <v>30.305936282074757</v>
      </c>
      <c r="R8" s="109">
        <v>367793</v>
      </c>
      <c r="S8" s="207">
        <v>12.025352462661191</v>
      </c>
      <c r="T8" s="148" t="str">
        <f>IF(D8+J8+N8=C8,"〇","✖")</f>
        <v>〇</v>
      </c>
      <c r="U8" s="158">
        <f t="shared" si="0"/>
        <v>100</v>
      </c>
      <c r="V8" s="151"/>
      <c r="W8" s="151"/>
      <c r="X8" s="151"/>
      <c r="Y8" s="151"/>
      <c r="Z8" s="151"/>
      <c r="AA8" s="151"/>
      <c r="AB8" s="151"/>
      <c r="AC8" s="151"/>
      <c r="AD8" s="151"/>
      <c r="AE8" s="151"/>
      <c r="AF8" s="151"/>
      <c r="AG8" s="151"/>
      <c r="AH8" s="151"/>
      <c r="AI8" s="151"/>
      <c r="AJ8" s="151"/>
      <c r="AK8" s="151"/>
      <c r="AL8" s="151"/>
      <c r="AM8" s="151"/>
      <c r="AN8" s="151"/>
      <c r="AO8" s="151"/>
      <c r="AP8" s="151"/>
    </row>
    <row r="9" spans="1:43" ht="18.75" customHeight="1">
      <c r="A9" s="394"/>
      <c r="B9" s="141" t="s">
        <v>308</v>
      </c>
      <c r="C9" s="204">
        <v>2819963</v>
      </c>
      <c r="D9" s="204">
        <v>967923</v>
      </c>
      <c r="E9" s="205">
        <v>34.32396098814062</v>
      </c>
      <c r="F9" s="204">
        <v>528768</v>
      </c>
      <c r="G9" s="206">
        <v>18.750884320113421</v>
      </c>
      <c r="H9" s="204">
        <v>376363</v>
      </c>
      <c r="I9" s="207">
        <v>13.34638078584719</v>
      </c>
      <c r="J9" s="204">
        <v>495285</v>
      </c>
      <c r="K9" s="207">
        <v>17.563528315797051</v>
      </c>
      <c r="L9" s="204">
        <v>488630</v>
      </c>
      <c r="M9" s="207">
        <v>17.327532311594158</v>
      </c>
      <c r="N9" s="204">
        <v>1356755</v>
      </c>
      <c r="O9" s="207">
        <v>48.112510696062323</v>
      </c>
      <c r="P9" s="204">
        <v>759744</v>
      </c>
      <c r="Q9" s="207">
        <v>26.941630085217433</v>
      </c>
      <c r="R9" s="109">
        <v>362664</v>
      </c>
      <c r="S9" s="207">
        <v>12.860594270208509</v>
      </c>
      <c r="T9" s="148" t="str">
        <f t="shared" si="1"/>
        <v>〇</v>
      </c>
      <c r="U9" s="158">
        <f t="shared" si="0"/>
        <v>100</v>
      </c>
      <c r="V9" s="151"/>
      <c r="W9" s="151"/>
      <c r="X9" s="151"/>
      <c r="Y9" s="151"/>
      <c r="Z9" s="151"/>
      <c r="AA9" s="151"/>
      <c r="AB9" s="151"/>
      <c r="AC9" s="151"/>
      <c r="AD9" s="151"/>
      <c r="AE9" s="151"/>
      <c r="AF9" s="151"/>
      <c r="AG9" s="151"/>
      <c r="AH9" s="151"/>
      <c r="AI9" s="151"/>
      <c r="AJ9" s="151"/>
      <c r="AK9" s="151"/>
      <c r="AL9" s="151"/>
      <c r="AM9" s="151"/>
      <c r="AN9" s="151"/>
      <c r="AO9" s="151"/>
      <c r="AP9" s="151"/>
    </row>
    <row r="10" spans="1:43" ht="18.75" customHeight="1">
      <c r="A10" s="393"/>
      <c r="B10" s="191" t="s">
        <v>320</v>
      </c>
      <c r="C10" s="235">
        <v>2803026</v>
      </c>
      <c r="D10" s="235">
        <v>1005767</v>
      </c>
      <c r="E10" s="236">
        <v>35.9</v>
      </c>
      <c r="F10" s="235">
        <v>559891</v>
      </c>
      <c r="G10" s="237">
        <v>20</v>
      </c>
      <c r="H10" s="235">
        <v>386629</v>
      </c>
      <c r="I10" s="238">
        <v>13.8</v>
      </c>
      <c r="J10" s="235">
        <v>512648</v>
      </c>
      <c r="K10" s="238">
        <v>18.3</v>
      </c>
      <c r="L10" s="235">
        <v>507298</v>
      </c>
      <c r="M10" s="238">
        <v>18.099999999999998</v>
      </c>
      <c r="N10" s="235">
        <v>1284611</v>
      </c>
      <c r="O10" s="238">
        <v>45.800000000000004</v>
      </c>
      <c r="P10" s="235">
        <v>710414</v>
      </c>
      <c r="Q10" s="238">
        <v>25.3</v>
      </c>
      <c r="R10" s="239">
        <v>346368</v>
      </c>
      <c r="S10" s="238">
        <v>12.4</v>
      </c>
      <c r="T10" s="148" t="str">
        <f t="shared" si="1"/>
        <v>〇</v>
      </c>
      <c r="U10" s="158">
        <f t="shared" si="0"/>
        <v>100</v>
      </c>
      <c r="V10" s="151"/>
      <c r="W10" s="151"/>
      <c r="X10" s="151"/>
      <c r="Y10" s="151"/>
      <c r="Z10" s="151"/>
      <c r="AA10" s="151"/>
      <c r="AB10" s="151"/>
      <c r="AC10" s="151"/>
      <c r="AD10" s="151"/>
      <c r="AE10" s="151"/>
      <c r="AF10" s="151"/>
      <c r="AG10" s="151"/>
      <c r="AH10" s="151"/>
      <c r="AI10" s="151"/>
      <c r="AJ10" s="151"/>
      <c r="AK10" s="151"/>
      <c r="AL10" s="151"/>
      <c r="AM10" s="151"/>
      <c r="AN10" s="151"/>
      <c r="AO10" s="151"/>
      <c r="AP10" s="151"/>
    </row>
    <row r="11" spans="1:43" ht="18.75" customHeight="1">
      <c r="A11" s="395" t="s">
        <v>299</v>
      </c>
      <c r="B11" s="141" t="s">
        <v>300</v>
      </c>
      <c r="C11" s="204">
        <v>1003255</v>
      </c>
      <c r="D11" s="204">
        <v>286714</v>
      </c>
      <c r="E11" s="205">
        <v>28.578377381622815</v>
      </c>
      <c r="F11" s="204">
        <v>173087</v>
      </c>
      <c r="G11" s="206">
        <v>17.252542972624106</v>
      </c>
      <c r="H11" s="204">
        <v>100477</v>
      </c>
      <c r="I11" s="207">
        <v>10.015100846743849</v>
      </c>
      <c r="J11" s="204">
        <v>264661</v>
      </c>
      <c r="K11" s="207">
        <v>26.38023234372119</v>
      </c>
      <c r="L11" s="204">
        <v>202014</v>
      </c>
      <c r="M11" s="207">
        <v>20.135857782916606</v>
      </c>
      <c r="N11" s="204">
        <v>451880</v>
      </c>
      <c r="O11" s="207">
        <v>45.041390274655996</v>
      </c>
      <c r="P11" s="204">
        <v>194525</v>
      </c>
      <c r="Q11" s="207">
        <v>19.389387543545759</v>
      </c>
      <c r="R11" s="109">
        <v>190647</v>
      </c>
      <c r="S11" s="207">
        <v>19.002845737125657</v>
      </c>
      <c r="T11" s="148" t="str">
        <f>IF(D11+J11+N11=C11,"〇","✖")</f>
        <v>〇</v>
      </c>
      <c r="U11" s="158">
        <f t="shared" ref="U11:U15" si="2">E11+K11+O11</f>
        <v>100</v>
      </c>
      <c r="V11" s="151"/>
      <c r="W11" s="151"/>
      <c r="X11" s="151"/>
      <c r="Y11" s="151"/>
      <c r="Z11" s="151"/>
      <c r="AA11" s="151"/>
      <c r="AB11" s="151"/>
      <c r="AC11" s="151"/>
      <c r="AD11" s="151"/>
      <c r="AE11" s="151"/>
      <c r="AF11" s="151"/>
      <c r="AG11" s="151"/>
      <c r="AH11" s="151"/>
      <c r="AI11" s="151"/>
      <c r="AJ11" s="151"/>
      <c r="AK11" s="151"/>
      <c r="AL11" s="151"/>
      <c r="AM11" s="151"/>
      <c r="AN11" s="151"/>
      <c r="AO11" s="151"/>
      <c r="AP11" s="151"/>
    </row>
    <row r="12" spans="1:43" ht="18.75" customHeight="1">
      <c r="A12" s="394"/>
      <c r="B12" s="141" t="s">
        <v>304</v>
      </c>
      <c r="C12" s="204">
        <v>916638</v>
      </c>
      <c r="D12" s="204">
        <v>287912</v>
      </c>
      <c r="E12" s="205">
        <v>31.4</v>
      </c>
      <c r="F12" s="204">
        <v>172895</v>
      </c>
      <c r="G12" s="206">
        <v>18.899999999999999</v>
      </c>
      <c r="H12" s="204">
        <v>101630</v>
      </c>
      <c r="I12" s="207">
        <v>11.1</v>
      </c>
      <c r="J12" s="204">
        <v>198848</v>
      </c>
      <c r="K12" s="207">
        <v>21.7</v>
      </c>
      <c r="L12" s="204">
        <v>165705</v>
      </c>
      <c r="M12" s="207">
        <v>18.100000000000001</v>
      </c>
      <c r="N12" s="204">
        <v>429878</v>
      </c>
      <c r="O12" s="207">
        <v>46.9</v>
      </c>
      <c r="P12" s="204">
        <v>208256</v>
      </c>
      <c r="Q12" s="207">
        <v>22.7</v>
      </c>
      <c r="R12" s="109">
        <v>122542</v>
      </c>
      <c r="S12" s="207">
        <v>13.7</v>
      </c>
      <c r="T12" s="148" t="str">
        <f t="shared" ref="T12" si="3">IF(D12+J12+N12=C12,"〇","✖")</f>
        <v>〇</v>
      </c>
      <c r="U12" s="158">
        <f t="shared" si="2"/>
        <v>100</v>
      </c>
      <c r="V12" s="151"/>
      <c r="W12" s="151"/>
      <c r="X12" s="151"/>
      <c r="Y12" s="151"/>
      <c r="Z12" s="151"/>
      <c r="AA12" s="151"/>
      <c r="AB12" s="151"/>
      <c r="AC12" s="151"/>
      <c r="AD12" s="151"/>
      <c r="AE12" s="151"/>
      <c r="AF12" s="151"/>
      <c r="AG12" s="151"/>
      <c r="AH12" s="151"/>
      <c r="AI12" s="151"/>
      <c r="AJ12" s="151"/>
      <c r="AK12" s="151"/>
      <c r="AL12" s="151"/>
      <c r="AM12" s="151"/>
      <c r="AN12" s="151"/>
      <c r="AO12" s="151"/>
      <c r="AP12" s="151"/>
    </row>
    <row r="13" spans="1:43" ht="18.75" customHeight="1">
      <c r="A13" s="394"/>
      <c r="B13" s="141" t="s">
        <v>305</v>
      </c>
      <c r="C13" s="204">
        <v>824677</v>
      </c>
      <c r="D13" s="204">
        <v>284557</v>
      </c>
      <c r="E13" s="205">
        <v>34.5</v>
      </c>
      <c r="F13" s="204">
        <v>172199</v>
      </c>
      <c r="G13" s="206">
        <v>20.9</v>
      </c>
      <c r="H13" s="204">
        <v>97909</v>
      </c>
      <c r="I13" s="207">
        <v>11.9</v>
      </c>
      <c r="J13" s="204">
        <v>136142</v>
      </c>
      <c r="K13" s="207">
        <v>16.5</v>
      </c>
      <c r="L13" s="204">
        <v>117007</v>
      </c>
      <c r="M13" s="207">
        <v>14.2</v>
      </c>
      <c r="N13" s="204">
        <v>403978</v>
      </c>
      <c r="O13" s="207">
        <v>49</v>
      </c>
      <c r="P13" s="204">
        <v>195315</v>
      </c>
      <c r="Q13" s="207">
        <v>23.7</v>
      </c>
      <c r="R13" s="109">
        <v>110996</v>
      </c>
      <c r="S13" s="207">
        <v>13.5</v>
      </c>
      <c r="T13" s="148" t="str">
        <f>IF(D13+J13+N13=C13,"〇","✖")</f>
        <v>〇</v>
      </c>
      <c r="U13" s="158">
        <f t="shared" si="2"/>
        <v>100</v>
      </c>
      <c r="V13" s="151"/>
      <c r="W13" s="151"/>
      <c r="X13" s="151"/>
      <c r="Y13" s="151"/>
      <c r="Z13" s="151"/>
      <c r="AA13" s="151"/>
      <c r="AB13" s="151"/>
      <c r="AC13" s="151"/>
      <c r="AD13" s="151"/>
      <c r="AE13" s="151"/>
      <c r="AF13" s="151"/>
      <c r="AG13" s="151"/>
      <c r="AH13" s="151"/>
      <c r="AI13" s="151"/>
      <c r="AJ13" s="151"/>
      <c r="AK13" s="151"/>
      <c r="AL13" s="151"/>
      <c r="AM13" s="151"/>
      <c r="AN13" s="151"/>
      <c r="AO13" s="151"/>
      <c r="AP13" s="151"/>
    </row>
    <row r="14" spans="1:43" ht="18.75" customHeight="1">
      <c r="A14" s="394"/>
      <c r="B14" s="141" t="s">
        <v>308</v>
      </c>
      <c r="C14" s="204">
        <v>756669</v>
      </c>
      <c r="D14" s="204">
        <v>268761</v>
      </c>
      <c r="E14" s="205">
        <v>35.5</v>
      </c>
      <c r="F14" s="204">
        <v>161643</v>
      </c>
      <c r="G14" s="206">
        <v>21.4</v>
      </c>
      <c r="H14" s="204">
        <v>93165</v>
      </c>
      <c r="I14" s="207">
        <v>12.3</v>
      </c>
      <c r="J14" s="204">
        <v>114696</v>
      </c>
      <c r="K14" s="207">
        <v>15.2</v>
      </c>
      <c r="L14" s="204">
        <v>104932</v>
      </c>
      <c r="M14" s="207">
        <v>13.9</v>
      </c>
      <c r="N14" s="204">
        <v>373213</v>
      </c>
      <c r="O14" s="207">
        <v>49.3</v>
      </c>
      <c r="P14" s="204">
        <v>185886</v>
      </c>
      <c r="Q14" s="207">
        <v>24.6</v>
      </c>
      <c r="R14" s="109">
        <v>107479</v>
      </c>
      <c r="S14" s="207">
        <v>14.2</v>
      </c>
      <c r="T14" s="148" t="str">
        <f t="shared" ref="T14:T15" si="4">IF(D14+J14+N14=C14,"〇","✖")</f>
        <v>✖</v>
      </c>
      <c r="U14" s="158">
        <f t="shared" si="2"/>
        <v>100</v>
      </c>
      <c r="V14" s="151"/>
      <c r="W14" s="151"/>
      <c r="X14" s="151"/>
      <c r="Y14" s="151"/>
      <c r="Z14" s="151"/>
      <c r="AA14" s="151"/>
      <c r="AB14" s="151"/>
      <c r="AC14" s="151"/>
      <c r="AD14" s="151"/>
      <c r="AE14" s="151"/>
      <c r="AF14" s="151"/>
      <c r="AG14" s="151"/>
      <c r="AH14" s="151"/>
      <c r="AI14" s="151"/>
      <c r="AJ14" s="151"/>
      <c r="AK14" s="151"/>
      <c r="AL14" s="151"/>
      <c r="AM14" s="151"/>
      <c r="AN14" s="151"/>
      <c r="AO14" s="151"/>
      <c r="AP14" s="151"/>
    </row>
    <row r="15" spans="1:43" ht="18.75" customHeight="1">
      <c r="A15" s="393"/>
      <c r="B15" s="191" t="s">
        <v>320</v>
      </c>
      <c r="C15" s="235">
        <v>757987</v>
      </c>
      <c r="D15" s="235">
        <v>281497</v>
      </c>
      <c r="E15" s="236">
        <v>37.1</v>
      </c>
      <c r="F15" s="235">
        <v>173154</v>
      </c>
      <c r="G15" s="237">
        <v>22.8</v>
      </c>
      <c r="H15" s="235">
        <v>94561</v>
      </c>
      <c r="I15" s="238">
        <v>12.5</v>
      </c>
      <c r="J15" s="235">
        <v>124118</v>
      </c>
      <c r="K15" s="238">
        <v>16.399999999999999</v>
      </c>
      <c r="L15" s="235">
        <v>113475</v>
      </c>
      <c r="M15" s="238">
        <v>15</v>
      </c>
      <c r="N15" s="235">
        <v>352372</v>
      </c>
      <c r="O15" s="238">
        <v>46.5</v>
      </c>
      <c r="P15" s="235">
        <v>183613</v>
      </c>
      <c r="Q15" s="238">
        <v>24.2</v>
      </c>
      <c r="R15" s="239">
        <v>98100</v>
      </c>
      <c r="S15" s="238">
        <v>12.9</v>
      </c>
      <c r="T15" s="148" t="str">
        <f t="shared" si="4"/>
        <v>〇</v>
      </c>
      <c r="U15" s="158">
        <f t="shared" si="2"/>
        <v>100</v>
      </c>
      <c r="V15" s="151"/>
      <c r="W15" s="151"/>
      <c r="X15" s="151"/>
      <c r="Y15" s="151"/>
      <c r="Z15" s="151"/>
      <c r="AA15" s="151"/>
      <c r="AB15" s="151"/>
      <c r="AC15" s="151"/>
      <c r="AD15" s="151"/>
      <c r="AE15" s="151"/>
      <c r="AF15" s="151"/>
      <c r="AG15" s="151"/>
      <c r="AH15" s="151"/>
      <c r="AI15" s="151"/>
      <c r="AJ15" s="151"/>
      <c r="AK15" s="151"/>
      <c r="AL15" s="151"/>
      <c r="AM15" s="151"/>
      <c r="AN15" s="151"/>
      <c r="AO15" s="151"/>
      <c r="AP15" s="151"/>
    </row>
    <row r="16" spans="1:43" ht="18.75" customHeight="1">
      <c r="A16" s="375" t="s">
        <v>20</v>
      </c>
      <c r="B16" s="141" t="s">
        <v>300</v>
      </c>
      <c r="C16" s="204">
        <v>1148187</v>
      </c>
      <c r="D16" s="204">
        <v>338589</v>
      </c>
      <c r="E16" s="205">
        <v>29.5</v>
      </c>
      <c r="F16" s="204">
        <v>212350</v>
      </c>
      <c r="G16" s="206">
        <v>18.5</v>
      </c>
      <c r="H16" s="204">
        <v>109256</v>
      </c>
      <c r="I16" s="207">
        <v>9.5</v>
      </c>
      <c r="J16" s="204">
        <v>298627</v>
      </c>
      <c r="K16" s="207">
        <v>26</v>
      </c>
      <c r="L16" s="204">
        <v>221757</v>
      </c>
      <c r="M16" s="207">
        <v>19.3</v>
      </c>
      <c r="N16" s="204">
        <v>510971</v>
      </c>
      <c r="O16" s="207">
        <v>44.5</v>
      </c>
      <c r="P16" s="204">
        <v>299546</v>
      </c>
      <c r="Q16" s="207">
        <v>26.1</v>
      </c>
      <c r="R16" s="109">
        <v>36708</v>
      </c>
      <c r="S16" s="207">
        <v>3.2</v>
      </c>
      <c r="T16" s="148" t="str">
        <f t="shared" si="1"/>
        <v>〇</v>
      </c>
      <c r="U16" s="158">
        <f t="shared" si="0"/>
        <v>100</v>
      </c>
      <c r="V16" s="151"/>
      <c r="W16" s="151"/>
      <c r="X16" s="151"/>
      <c r="Y16" s="151"/>
      <c r="Z16" s="151"/>
      <c r="AA16" s="151"/>
      <c r="AB16" s="151"/>
      <c r="AC16" s="151"/>
      <c r="AD16" s="151"/>
      <c r="AE16" s="151"/>
      <c r="AF16" s="151"/>
      <c r="AG16" s="151"/>
      <c r="AH16" s="151"/>
      <c r="AI16" s="151"/>
      <c r="AJ16" s="151"/>
      <c r="AK16" s="151"/>
      <c r="AL16" s="151"/>
      <c r="AM16" s="151"/>
      <c r="AN16" s="151"/>
      <c r="AO16" s="151"/>
      <c r="AP16" s="151"/>
    </row>
    <row r="17" spans="1:42" ht="18.75" customHeight="1">
      <c r="A17" s="392"/>
      <c r="B17" s="141" t="s">
        <v>304</v>
      </c>
      <c r="C17" s="204">
        <v>1194611</v>
      </c>
      <c r="D17" s="204">
        <v>336440</v>
      </c>
      <c r="E17" s="205">
        <v>28.163142646434697</v>
      </c>
      <c r="F17" s="204">
        <v>210950</v>
      </c>
      <c r="G17" s="206">
        <v>17.658467902940789</v>
      </c>
      <c r="H17" s="204">
        <v>108448</v>
      </c>
      <c r="I17" s="207">
        <v>9.0781015744874267</v>
      </c>
      <c r="J17" s="204">
        <v>226523</v>
      </c>
      <c r="K17" s="207">
        <v>18.962072172447765</v>
      </c>
      <c r="L17" s="204">
        <v>180577</v>
      </c>
      <c r="M17" s="207">
        <v>15.115966620096415</v>
      </c>
      <c r="N17" s="204">
        <v>631648</v>
      </c>
      <c r="O17" s="207">
        <v>52.874785181117531</v>
      </c>
      <c r="P17" s="204">
        <v>370994</v>
      </c>
      <c r="Q17" s="207">
        <v>31.055632335546886</v>
      </c>
      <c r="R17" s="109">
        <v>103342</v>
      </c>
      <c r="S17" s="207">
        <v>8.6506821048860267</v>
      </c>
      <c r="T17" s="148" t="str">
        <f t="shared" si="1"/>
        <v>〇</v>
      </c>
      <c r="U17" s="158">
        <f t="shared" si="0"/>
        <v>100</v>
      </c>
      <c r="V17" s="151"/>
      <c r="W17" s="151"/>
      <c r="X17" s="151"/>
      <c r="Y17" s="151"/>
      <c r="Z17" s="151"/>
      <c r="AA17" s="151"/>
      <c r="AB17" s="151"/>
      <c r="AC17" s="151"/>
      <c r="AD17" s="151"/>
      <c r="AE17" s="151"/>
      <c r="AF17" s="151"/>
      <c r="AG17" s="151"/>
      <c r="AH17" s="151"/>
      <c r="AI17" s="151"/>
      <c r="AJ17" s="151"/>
      <c r="AK17" s="151"/>
      <c r="AL17" s="151"/>
      <c r="AM17" s="151"/>
      <c r="AN17" s="151"/>
      <c r="AO17" s="151"/>
      <c r="AP17" s="151"/>
    </row>
    <row r="18" spans="1:42" ht="18.75" customHeight="1">
      <c r="A18" s="392"/>
      <c r="B18" s="141" t="s">
        <v>305</v>
      </c>
      <c r="C18" s="204">
        <v>1097821</v>
      </c>
      <c r="D18" s="204">
        <v>346229</v>
      </c>
      <c r="E18" s="205">
        <v>31.5</v>
      </c>
      <c r="F18" s="204">
        <v>212534</v>
      </c>
      <c r="G18" s="206">
        <v>19.399999999999999</v>
      </c>
      <c r="H18" s="204">
        <v>114995</v>
      </c>
      <c r="I18" s="207">
        <v>10.5</v>
      </c>
      <c r="J18" s="204">
        <v>171012</v>
      </c>
      <c r="K18" s="207">
        <v>15.6</v>
      </c>
      <c r="L18" s="204">
        <v>148782</v>
      </c>
      <c r="M18" s="207">
        <v>13.6</v>
      </c>
      <c r="N18" s="204">
        <v>580580</v>
      </c>
      <c r="O18" s="207">
        <v>52.9</v>
      </c>
      <c r="P18" s="204">
        <v>329984</v>
      </c>
      <c r="Q18" s="207">
        <v>30.1</v>
      </c>
      <c r="R18" s="109">
        <v>98297</v>
      </c>
      <c r="S18" s="207">
        <v>9</v>
      </c>
      <c r="T18" s="148" t="str">
        <f t="shared" si="1"/>
        <v>〇</v>
      </c>
      <c r="U18" s="158">
        <f t="shared" si="0"/>
        <v>100</v>
      </c>
      <c r="V18" s="151"/>
      <c r="W18" s="151"/>
      <c r="X18" s="151"/>
      <c r="Y18" s="151"/>
      <c r="Z18" s="151"/>
      <c r="AA18" s="151"/>
      <c r="AB18" s="151"/>
      <c r="AC18" s="151"/>
      <c r="AD18" s="151"/>
      <c r="AE18" s="151"/>
      <c r="AF18" s="151"/>
      <c r="AG18" s="151"/>
      <c r="AH18" s="151"/>
      <c r="AI18" s="151"/>
      <c r="AJ18" s="151"/>
      <c r="AK18" s="151"/>
      <c r="AL18" s="151"/>
      <c r="AM18" s="151"/>
      <c r="AN18" s="151"/>
      <c r="AO18" s="151"/>
      <c r="AP18" s="151"/>
    </row>
    <row r="19" spans="1:42" ht="18.75" customHeight="1">
      <c r="A19" s="392"/>
      <c r="B19" s="141" t="s">
        <v>308</v>
      </c>
      <c r="C19" s="204">
        <v>1008374</v>
      </c>
      <c r="D19" s="204">
        <v>334650</v>
      </c>
      <c r="E19" s="205">
        <v>33.200000000000003</v>
      </c>
      <c r="F19" s="204">
        <v>201022</v>
      </c>
      <c r="G19" s="206">
        <v>19.899999999999999</v>
      </c>
      <c r="H19" s="204">
        <v>115118</v>
      </c>
      <c r="I19" s="207">
        <v>11.4</v>
      </c>
      <c r="J19" s="204">
        <v>156918</v>
      </c>
      <c r="K19" s="207">
        <v>15.6</v>
      </c>
      <c r="L19" s="204">
        <v>142506</v>
      </c>
      <c r="M19" s="207">
        <v>14.1</v>
      </c>
      <c r="N19" s="204">
        <v>516806</v>
      </c>
      <c r="O19" s="207">
        <v>51.3</v>
      </c>
      <c r="P19" s="204">
        <v>285555</v>
      </c>
      <c r="Q19" s="207">
        <v>28.3</v>
      </c>
      <c r="R19" s="109">
        <v>118146</v>
      </c>
      <c r="S19" s="207">
        <v>11.7</v>
      </c>
      <c r="T19" s="148" t="str">
        <f t="shared" si="1"/>
        <v>〇</v>
      </c>
      <c r="U19" s="158">
        <f t="shared" si="0"/>
        <v>100.1</v>
      </c>
      <c r="V19" s="151"/>
      <c r="W19" s="151"/>
      <c r="X19" s="151"/>
      <c r="Y19" s="151"/>
      <c r="Z19" s="151"/>
      <c r="AA19" s="151"/>
      <c r="AB19" s="151"/>
      <c r="AC19" s="151"/>
      <c r="AD19" s="151"/>
      <c r="AE19" s="151"/>
      <c r="AF19" s="151"/>
      <c r="AG19" s="151"/>
      <c r="AH19" s="151"/>
      <c r="AI19" s="151"/>
      <c r="AJ19" s="151"/>
      <c r="AK19" s="151"/>
      <c r="AL19" s="151"/>
      <c r="AM19" s="151"/>
      <c r="AN19" s="151"/>
      <c r="AO19" s="151"/>
      <c r="AP19" s="151"/>
    </row>
    <row r="20" spans="1:42" ht="18.75" customHeight="1">
      <c r="A20" s="393"/>
      <c r="B20" s="191" t="s">
        <v>320</v>
      </c>
      <c r="C20" s="235">
        <v>997508</v>
      </c>
      <c r="D20" s="235">
        <v>346920</v>
      </c>
      <c r="E20" s="236">
        <v>34.799999999999997</v>
      </c>
      <c r="F20" s="235">
        <v>215670</v>
      </c>
      <c r="G20" s="237">
        <v>21.6</v>
      </c>
      <c r="H20" s="235">
        <v>113183</v>
      </c>
      <c r="I20" s="238">
        <v>11.3</v>
      </c>
      <c r="J20" s="235">
        <v>142066</v>
      </c>
      <c r="K20" s="238">
        <v>14.2</v>
      </c>
      <c r="L20" s="235">
        <v>136389</v>
      </c>
      <c r="M20" s="238">
        <v>13.7</v>
      </c>
      <c r="N20" s="235">
        <v>508522</v>
      </c>
      <c r="O20" s="238">
        <v>51</v>
      </c>
      <c r="P20" s="235">
        <v>288190</v>
      </c>
      <c r="Q20" s="238">
        <v>28.9</v>
      </c>
      <c r="R20" s="239">
        <v>110045</v>
      </c>
      <c r="S20" s="238">
        <v>11</v>
      </c>
      <c r="T20" s="148" t="str">
        <f t="shared" si="1"/>
        <v>〇</v>
      </c>
      <c r="U20" s="158">
        <f t="shared" si="0"/>
        <v>100</v>
      </c>
      <c r="V20" s="151"/>
      <c r="W20" s="151"/>
      <c r="X20" s="151"/>
      <c r="Y20" s="151"/>
      <c r="Z20" s="151"/>
      <c r="AA20" s="151"/>
      <c r="AB20" s="151"/>
      <c r="AC20" s="151"/>
      <c r="AD20" s="151"/>
      <c r="AE20" s="151"/>
      <c r="AF20" s="151"/>
      <c r="AG20" s="151"/>
      <c r="AH20" s="151"/>
      <c r="AI20" s="151"/>
      <c r="AJ20" s="151"/>
      <c r="AK20" s="151"/>
      <c r="AL20" s="151"/>
      <c r="AM20" s="151"/>
      <c r="AN20" s="151"/>
      <c r="AO20" s="151"/>
      <c r="AP20" s="151"/>
    </row>
    <row r="21" spans="1:42" ht="18.75" customHeight="1">
      <c r="A21" s="375" t="s">
        <v>148</v>
      </c>
      <c r="B21" s="141" t="s">
        <v>300</v>
      </c>
      <c r="C21" s="204">
        <v>667176</v>
      </c>
      <c r="D21" s="204">
        <v>237621</v>
      </c>
      <c r="E21" s="205">
        <v>35.6</v>
      </c>
      <c r="F21" s="204">
        <v>134303</v>
      </c>
      <c r="G21" s="206">
        <v>20.100000000000001</v>
      </c>
      <c r="H21" s="204">
        <v>96458</v>
      </c>
      <c r="I21" s="207">
        <v>14.5</v>
      </c>
      <c r="J21" s="204">
        <v>150832</v>
      </c>
      <c r="K21" s="207">
        <v>22.6</v>
      </c>
      <c r="L21" s="204">
        <v>145771</v>
      </c>
      <c r="M21" s="207">
        <v>21.8</v>
      </c>
      <c r="N21" s="204">
        <v>278723</v>
      </c>
      <c r="O21" s="207">
        <v>41.8</v>
      </c>
      <c r="P21" s="204">
        <v>140573</v>
      </c>
      <c r="Q21" s="207">
        <v>21.1</v>
      </c>
      <c r="R21" s="109">
        <v>85368</v>
      </c>
      <c r="S21" s="207">
        <v>12.8</v>
      </c>
      <c r="T21" s="148" t="str">
        <f t="shared" si="1"/>
        <v>〇</v>
      </c>
      <c r="U21" s="158">
        <f t="shared" si="0"/>
        <v>100</v>
      </c>
      <c r="V21" s="151"/>
      <c r="W21" s="151"/>
      <c r="X21" s="151"/>
      <c r="Y21" s="151"/>
      <c r="Z21" s="151"/>
      <c r="AA21" s="151"/>
      <c r="AB21" s="151"/>
      <c r="AC21" s="151"/>
      <c r="AD21" s="151"/>
      <c r="AE21" s="151"/>
      <c r="AF21" s="151"/>
      <c r="AG21" s="151"/>
      <c r="AH21" s="151"/>
      <c r="AI21" s="151"/>
      <c r="AJ21" s="151"/>
      <c r="AK21" s="151"/>
      <c r="AL21" s="151"/>
      <c r="AM21" s="151"/>
      <c r="AN21" s="151"/>
      <c r="AO21" s="151"/>
      <c r="AP21" s="151"/>
    </row>
    <row r="22" spans="1:42" ht="18.75" customHeight="1">
      <c r="A22" s="392"/>
      <c r="B22" s="141" t="s">
        <v>304</v>
      </c>
      <c r="C22" s="204">
        <v>656143</v>
      </c>
      <c r="D22" s="204">
        <v>243756</v>
      </c>
      <c r="E22" s="205">
        <v>37.1</v>
      </c>
      <c r="F22" s="204">
        <v>133571</v>
      </c>
      <c r="G22" s="206">
        <v>20.399999999999999</v>
      </c>
      <c r="H22" s="204">
        <v>102922</v>
      </c>
      <c r="I22" s="207">
        <v>15.7</v>
      </c>
      <c r="J22" s="204">
        <v>153166</v>
      </c>
      <c r="K22" s="207">
        <v>23.3</v>
      </c>
      <c r="L22" s="204">
        <v>150000</v>
      </c>
      <c r="M22" s="207">
        <v>22.9</v>
      </c>
      <c r="N22" s="204">
        <v>259221</v>
      </c>
      <c r="O22" s="207">
        <v>39.599999999999994</v>
      </c>
      <c r="P22" s="204">
        <v>147567</v>
      </c>
      <c r="Q22" s="207">
        <v>22.5</v>
      </c>
      <c r="R22" s="109">
        <v>34766</v>
      </c>
      <c r="S22" s="207">
        <v>5.3</v>
      </c>
      <c r="T22" s="148" t="str">
        <f t="shared" si="1"/>
        <v>〇</v>
      </c>
      <c r="U22" s="158">
        <f t="shared" si="0"/>
        <v>100</v>
      </c>
      <c r="V22" s="151"/>
      <c r="W22" s="151"/>
      <c r="X22" s="151"/>
      <c r="Y22" s="151"/>
      <c r="Z22" s="151"/>
      <c r="AA22" s="151"/>
      <c r="AB22" s="151"/>
      <c r="AC22" s="151"/>
      <c r="AD22" s="151"/>
      <c r="AE22" s="151"/>
      <c r="AF22" s="151"/>
      <c r="AG22" s="151"/>
      <c r="AH22" s="151"/>
      <c r="AI22" s="151"/>
      <c r="AJ22" s="151"/>
      <c r="AK22" s="151"/>
      <c r="AL22" s="151"/>
      <c r="AM22" s="151"/>
      <c r="AN22" s="151"/>
      <c r="AO22" s="151"/>
      <c r="AP22" s="151"/>
    </row>
    <row r="23" spans="1:42" ht="18.75" customHeight="1">
      <c r="A23" s="392"/>
      <c r="B23" s="141" t="s">
        <v>305</v>
      </c>
      <c r="C23" s="204">
        <v>639205</v>
      </c>
      <c r="D23" s="204">
        <v>241955</v>
      </c>
      <c r="E23" s="205">
        <v>37.9</v>
      </c>
      <c r="F23" s="204">
        <v>134739</v>
      </c>
      <c r="G23" s="206">
        <v>21.1</v>
      </c>
      <c r="H23" s="204">
        <v>98874</v>
      </c>
      <c r="I23" s="207">
        <v>15.5</v>
      </c>
      <c r="J23" s="204">
        <v>141930</v>
      </c>
      <c r="K23" s="207">
        <v>22.2</v>
      </c>
      <c r="L23" s="204">
        <v>138418</v>
      </c>
      <c r="M23" s="207">
        <v>21.7</v>
      </c>
      <c r="N23" s="204">
        <v>255320</v>
      </c>
      <c r="O23" s="207">
        <v>39.9</v>
      </c>
      <c r="P23" s="204">
        <v>156838</v>
      </c>
      <c r="Q23" s="207">
        <v>24.5</v>
      </c>
      <c r="R23" s="109">
        <v>31169</v>
      </c>
      <c r="S23" s="207">
        <v>4.9000000000000004</v>
      </c>
      <c r="T23" s="148" t="str">
        <f t="shared" si="1"/>
        <v>〇</v>
      </c>
      <c r="U23" s="158">
        <f t="shared" si="0"/>
        <v>100</v>
      </c>
      <c r="V23" s="151"/>
      <c r="W23" s="151"/>
      <c r="X23" s="151"/>
      <c r="Y23" s="151"/>
      <c r="Z23" s="151"/>
      <c r="AA23" s="151"/>
      <c r="AB23" s="151"/>
      <c r="AC23" s="151"/>
      <c r="AD23" s="151"/>
      <c r="AE23" s="151"/>
      <c r="AF23" s="151"/>
      <c r="AG23" s="151"/>
      <c r="AH23" s="151"/>
      <c r="AI23" s="151"/>
      <c r="AJ23" s="151"/>
      <c r="AK23" s="151"/>
      <c r="AL23" s="151"/>
      <c r="AM23" s="151"/>
      <c r="AN23" s="151"/>
      <c r="AO23" s="151"/>
      <c r="AP23" s="151"/>
    </row>
    <row r="24" spans="1:42" ht="18.75" customHeight="1">
      <c r="A24" s="392"/>
      <c r="B24" s="141" t="s">
        <v>308</v>
      </c>
      <c r="C24" s="204">
        <v>599530</v>
      </c>
      <c r="D24" s="204">
        <v>223141</v>
      </c>
      <c r="E24" s="205">
        <v>37.200000000000003</v>
      </c>
      <c r="F24" s="204">
        <v>124545</v>
      </c>
      <c r="G24" s="206">
        <v>20.8</v>
      </c>
      <c r="H24" s="204">
        <v>91028</v>
      </c>
      <c r="I24" s="207">
        <v>15.2</v>
      </c>
      <c r="J24" s="204">
        <v>146704</v>
      </c>
      <c r="K24" s="207">
        <v>24.5</v>
      </c>
      <c r="L24" s="204">
        <v>136767</v>
      </c>
      <c r="M24" s="207">
        <v>22.8</v>
      </c>
      <c r="N24" s="204">
        <v>229685</v>
      </c>
      <c r="O24" s="207">
        <v>38.299999999999997</v>
      </c>
      <c r="P24" s="204">
        <v>138691</v>
      </c>
      <c r="Q24" s="207">
        <v>23.1</v>
      </c>
      <c r="R24" s="109">
        <v>22037</v>
      </c>
      <c r="S24" s="207">
        <v>3.7</v>
      </c>
      <c r="T24" s="148" t="str">
        <f t="shared" si="1"/>
        <v>〇</v>
      </c>
      <c r="U24" s="158">
        <f t="shared" si="0"/>
        <v>100</v>
      </c>
      <c r="V24" s="151"/>
      <c r="W24" s="151"/>
      <c r="X24" s="151"/>
      <c r="Y24" s="151"/>
      <c r="Z24" s="151"/>
      <c r="AA24" s="151"/>
      <c r="AB24" s="151"/>
      <c r="AC24" s="151"/>
      <c r="AD24" s="151"/>
      <c r="AE24" s="151"/>
      <c r="AF24" s="151"/>
      <c r="AG24" s="151"/>
      <c r="AH24" s="151"/>
      <c r="AI24" s="151"/>
      <c r="AJ24" s="151"/>
      <c r="AK24" s="151"/>
      <c r="AL24" s="151"/>
      <c r="AM24" s="151"/>
      <c r="AN24" s="151"/>
      <c r="AO24" s="151"/>
      <c r="AP24" s="151"/>
    </row>
    <row r="25" spans="1:42" ht="18.75" customHeight="1">
      <c r="A25" s="393"/>
      <c r="B25" s="191" t="s">
        <v>320</v>
      </c>
      <c r="C25" s="235">
        <v>633863</v>
      </c>
      <c r="D25" s="235">
        <v>235815</v>
      </c>
      <c r="E25" s="236">
        <v>37.200000000000003</v>
      </c>
      <c r="F25" s="235">
        <v>135870</v>
      </c>
      <c r="G25" s="237">
        <v>21.4</v>
      </c>
      <c r="H25" s="235">
        <v>92554</v>
      </c>
      <c r="I25" s="238">
        <v>14.6</v>
      </c>
      <c r="J25" s="235">
        <v>149106</v>
      </c>
      <c r="K25" s="238">
        <v>23.5</v>
      </c>
      <c r="L25" s="235">
        <v>133836</v>
      </c>
      <c r="M25" s="238">
        <v>21.1</v>
      </c>
      <c r="N25" s="235">
        <v>248942</v>
      </c>
      <c r="O25" s="238">
        <v>39.299999999999997</v>
      </c>
      <c r="P25" s="235">
        <v>138563</v>
      </c>
      <c r="Q25" s="238">
        <v>21.9</v>
      </c>
      <c r="R25" s="239">
        <v>26163</v>
      </c>
      <c r="S25" s="238">
        <v>4.0999999999999996</v>
      </c>
      <c r="T25" s="148" t="str">
        <f t="shared" si="1"/>
        <v>〇</v>
      </c>
      <c r="U25" s="158">
        <f t="shared" si="0"/>
        <v>100</v>
      </c>
      <c r="V25" s="151"/>
      <c r="W25" s="151"/>
      <c r="X25" s="151"/>
      <c r="Y25" s="151"/>
      <c r="Z25" s="151"/>
      <c r="AA25" s="151"/>
      <c r="AB25" s="151"/>
      <c r="AC25" s="151"/>
      <c r="AD25" s="151"/>
      <c r="AE25" s="151"/>
      <c r="AF25" s="151"/>
      <c r="AG25" s="151"/>
      <c r="AH25" s="151"/>
      <c r="AI25" s="151"/>
      <c r="AJ25" s="151"/>
      <c r="AK25" s="151"/>
      <c r="AL25" s="151"/>
      <c r="AM25" s="151"/>
      <c r="AN25" s="151"/>
      <c r="AO25" s="151"/>
      <c r="AP25" s="151"/>
    </row>
    <row r="26" spans="1:42" ht="18.75" customHeight="1">
      <c r="A26" s="375" t="s">
        <v>22</v>
      </c>
      <c r="B26" s="141" t="s">
        <v>300</v>
      </c>
      <c r="C26" s="204">
        <v>1404965</v>
      </c>
      <c r="D26" s="204">
        <v>375588</v>
      </c>
      <c r="E26" s="205">
        <v>26.7</v>
      </c>
      <c r="F26" s="204">
        <v>246971</v>
      </c>
      <c r="G26" s="206">
        <v>17.600000000000001</v>
      </c>
      <c r="H26" s="204">
        <v>108982</v>
      </c>
      <c r="I26" s="207">
        <v>7.8</v>
      </c>
      <c r="J26" s="204">
        <v>352449</v>
      </c>
      <c r="K26" s="207">
        <v>25.1</v>
      </c>
      <c r="L26" s="204">
        <v>295259</v>
      </c>
      <c r="M26" s="207">
        <v>21</v>
      </c>
      <c r="N26" s="208">
        <v>676928</v>
      </c>
      <c r="O26" s="207">
        <v>48.2</v>
      </c>
      <c r="P26" s="204">
        <v>394003</v>
      </c>
      <c r="Q26" s="207">
        <v>28</v>
      </c>
      <c r="R26" s="109">
        <v>137646</v>
      </c>
      <c r="S26" s="207">
        <v>9.8000000000000007</v>
      </c>
      <c r="T26" s="148" t="str">
        <f t="shared" si="1"/>
        <v>〇</v>
      </c>
      <c r="U26" s="158">
        <f t="shared" si="0"/>
        <v>100</v>
      </c>
      <c r="V26" s="151"/>
      <c r="W26" s="151"/>
      <c r="X26" s="151"/>
      <c r="Y26" s="151"/>
      <c r="Z26" s="151"/>
      <c r="AA26" s="151"/>
      <c r="AB26" s="151"/>
      <c r="AC26" s="151"/>
      <c r="AD26" s="151"/>
      <c r="AE26" s="151"/>
      <c r="AF26" s="151"/>
      <c r="AG26" s="151"/>
      <c r="AH26" s="151"/>
      <c r="AI26" s="151"/>
      <c r="AJ26" s="151"/>
      <c r="AK26" s="151"/>
      <c r="AL26" s="151"/>
      <c r="AM26" s="151"/>
      <c r="AN26" s="151"/>
      <c r="AO26" s="151"/>
      <c r="AP26" s="151"/>
    </row>
    <row r="27" spans="1:42" ht="18.75" customHeight="1">
      <c r="A27" s="392"/>
      <c r="B27" s="141" t="s">
        <v>304</v>
      </c>
      <c r="C27" s="204">
        <v>1397493</v>
      </c>
      <c r="D27" s="204">
        <v>392478</v>
      </c>
      <c r="E27" s="205">
        <v>28.084434054410291</v>
      </c>
      <c r="F27" s="204">
        <v>248224</v>
      </c>
      <c r="G27" s="206">
        <v>17.762092547154083</v>
      </c>
      <c r="H27" s="204">
        <v>124616</v>
      </c>
      <c r="I27" s="207">
        <v>8.9171108549380929</v>
      </c>
      <c r="J27" s="204">
        <v>330581</v>
      </c>
      <c r="K27" s="207">
        <v>23.655288434360671</v>
      </c>
      <c r="L27" s="204">
        <v>286899</v>
      </c>
      <c r="M27" s="207">
        <v>20.529548269651439</v>
      </c>
      <c r="N27" s="208">
        <v>674434</v>
      </c>
      <c r="O27" s="207">
        <v>48.260277511229042</v>
      </c>
      <c r="P27" s="204">
        <v>390087</v>
      </c>
      <c r="Q27" s="207">
        <v>27.913341963072448</v>
      </c>
      <c r="R27" s="109">
        <v>112918</v>
      </c>
      <c r="S27" s="207">
        <v>8.0800404724746375</v>
      </c>
      <c r="T27" s="148" t="str">
        <f t="shared" si="1"/>
        <v>〇</v>
      </c>
      <c r="U27" s="158">
        <f t="shared" si="0"/>
        <v>100</v>
      </c>
      <c r="V27" s="151"/>
      <c r="W27" s="151"/>
      <c r="X27" s="151"/>
      <c r="Y27" s="151"/>
      <c r="Z27" s="151"/>
      <c r="AA27" s="151"/>
      <c r="AB27" s="151"/>
      <c r="AC27" s="151"/>
      <c r="AD27" s="151"/>
      <c r="AE27" s="151"/>
      <c r="AF27" s="151"/>
      <c r="AG27" s="151"/>
      <c r="AH27" s="151"/>
      <c r="AI27" s="151"/>
      <c r="AJ27" s="151"/>
      <c r="AK27" s="151"/>
      <c r="AL27" s="151"/>
      <c r="AM27" s="151"/>
      <c r="AN27" s="151"/>
      <c r="AO27" s="151"/>
      <c r="AP27" s="151"/>
    </row>
    <row r="28" spans="1:42" ht="18.75" customHeight="1">
      <c r="A28" s="392"/>
      <c r="B28" s="141" t="s">
        <v>305</v>
      </c>
      <c r="C28" s="204">
        <v>1306839</v>
      </c>
      <c r="D28" s="204">
        <v>377719</v>
      </c>
      <c r="E28" s="205">
        <v>28.9</v>
      </c>
      <c r="F28" s="204">
        <v>243602</v>
      </c>
      <c r="G28" s="206">
        <v>18.600000000000001</v>
      </c>
      <c r="H28" s="204">
        <v>109375</v>
      </c>
      <c r="I28" s="207">
        <v>8.4</v>
      </c>
      <c r="J28" s="204">
        <v>297801</v>
      </c>
      <c r="K28" s="207">
        <v>22.8</v>
      </c>
      <c r="L28" s="204">
        <v>279454</v>
      </c>
      <c r="M28" s="207">
        <v>21.4</v>
      </c>
      <c r="N28" s="208">
        <v>631319</v>
      </c>
      <c r="O28" s="207">
        <v>48.3</v>
      </c>
      <c r="P28" s="204">
        <v>316769</v>
      </c>
      <c r="Q28" s="207">
        <v>24.2</v>
      </c>
      <c r="R28" s="109">
        <v>115447</v>
      </c>
      <c r="S28" s="207">
        <v>8.8000000000000007</v>
      </c>
      <c r="T28" s="148" t="str">
        <f t="shared" si="1"/>
        <v>〇</v>
      </c>
      <c r="U28" s="158">
        <f t="shared" si="0"/>
        <v>100</v>
      </c>
      <c r="V28" s="151"/>
      <c r="W28" s="151"/>
      <c r="X28" s="151"/>
      <c r="Y28" s="151"/>
      <c r="Z28" s="151"/>
      <c r="AA28" s="151"/>
      <c r="AB28" s="151"/>
      <c r="AC28" s="151"/>
      <c r="AD28" s="151"/>
      <c r="AE28" s="151"/>
      <c r="AF28" s="151"/>
      <c r="AG28" s="151"/>
      <c r="AH28" s="151"/>
      <c r="AI28" s="151"/>
      <c r="AJ28" s="151"/>
      <c r="AK28" s="151"/>
      <c r="AL28" s="151"/>
      <c r="AM28" s="151"/>
      <c r="AN28" s="151"/>
      <c r="AO28" s="151"/>
      <c r="AP28" s="151"/>
    </row>
    <row r="29" spans="1:42" ht="18.75" customHeight="1">
      <c r="A29" s="392"/>
      <c r="B29" s="141" t="s">
        <v>308</v>
      </c>
      <c r="C29" s="204">
        <v>1224298</v>
      </c>
      <c r="D29" s="204">
        <v>380909</v>
      </c>
      <c r="E29" s="205">
        <v>31.1</v>
      </c>
      <c r="F29" s="204">
        <v>230379</v>
      </c>
      <c r="G29" s="206">
        <v>18.8</v>
      </c>
      <c r="H29" s="204">
        <v>129468</v>
      </c>
      <c r="I29" s="207">
        <v>10.6</v>
      </c>
      <c r="J29" s="204">
        <v>249542</v>
      </c>
      <c r="K29" s="207">
        <v>20.399999999999999</v>
      </c>
      <c r="L29" s="204">
        <v>234597</v>
      </c>
      <c r="M29" s="207">
        <v>19.2</v>
      </c>
      <c r="N29" s="208">
        <v>593847</v>
      </c>
      <c r="O29" s="207">
        <v>48.5</v>
      </c>
      <c r="P29" s="204">
        <v>297363</v>
      </c>
      <c r="Q29" s="207">
        <v>24.3</v>
      </c>
      <c r="R29" s="109">
        <v>120637</v>
      </c>
      <c r="S29" s="207">
        <v>9.9</v>
      </c>
      <c r="T29" s="148" t="str">
        <f t="shared" si="1"/>
        <v>〇</v>
      </c>
      <c r="U29" s="158">
        <f t="shared" si="0"/>
        <v>100</v>
      </c>
      <c r="V29" s="151"/>
      <c r="W29" s="151"/>
      <c r="X29" s="151"/>
      <c r="Y29" s="151"/>
      <c r="Z29" s="151"/>
      <c r="AA29" s="151"/>
      <c r="AB29" s="151"/>
      <c r="AC29" s="151"/>
      <c r="AD29" s="151"/>
      <c r="AE29" s="151"/>
      <c r="AF29" s="151"/>
      <c r="AG29" s="151"/>
      <c r="AH29" s="151"/>
      <c r="AI29" s="151"/>
      <c r="AJ29" s="151"/>
      <c r="AK29" s="151"/>
      <c r="AL29" s="151"/>
      <c r="AM29" s="151"/>
      <c r="AN29" s="151"/>
      <c r="AO29" s="151"/>
      <c r="AP29" s="151"/>
    </row>
    <row r="30" spans="1:42" ht="18.75" customHeight="1">
      <c r="A30" s="393"/>
      <c r="B30" s="191" t="s">
        <v>320</v>
      </c>
      <c r="C30" s="235">
        <v>1152505</v>
      </c>
      <c r="D30" s="235">
        <v>367059</v>
      </c>
      <c r="E30" s="236">
        <v>31.85</v>
      </c>
      <c r="F30" s="235">
        <v>248698</v>
      </c>
      <c r="G30" s="237">
        <v>67.8</v>
      </c>
      <c r="H30" s="235">
        <v>97726</v>
      </c>
      <c r="I30" s="238">
        <v>26.6</v>
      </c>
      <c r="J30" s="235">
        <v>221570</v>
      </c>
      <c r="K30" s="238">
        <v>19.23</v>
      </c>
      <c r="L30" s="235">
        <v>210840</v>
      </c>
      <c r="M30" s="238">
        <v>95.2</v>
      </c>
      <c r="N30" s="209">
        <v>563876</v>
      </c>
      <c r="O30" s="238">
        <v>49</v>
      </c>
      <c r="P30" s="235">
        <v>287520</v>
      </c>
      <c r="Q30" s="238">
        <v>51</v>
      </c>
      <c r="R30" s="239">
        <v>105059</v>
      </c>
      <c r="S30" s="238">
        <v>18.600000000000001</v>
      </c>
      <c r="T30" s="148" t="str">
        <f t="shared" si="1"/>
        <v>〇</v>
      </c>
      <c r="U30" s="158">
        <f t="shared" si="0"/>
        <v>100.08</v>
      </c>
      <c r="V30" s="151"/>
      <c r="W30" s="151"/>
      <c r="X30" s="151"/>
      <c r="Y30" s="151"/>
      <c r="Z30" s="151"/>
      <c r="AA30" s="151"/>
      <c r="AB30" s="151"/>
      <c r="AC30" s="151"/>
      <c r="AD30" s="151"/>
      <c r="AE30" s="151"/>
      <c r="AF30" s="151"/>
      <c r="AG30" s="151"/>
      <c r="AH30" s="151"/>
      <c r="AI30" s="151"/>
      <c r="AJ30" s="151"/>
      <c r="AK30" s="151"/>
      <c r="AL30" s="151"/>
      <c r="AM30" s="151"/>
      <c r="AN30" s="151"/>
      <c r="AO30" s="151"/>
      <c r="AP30" s="151"/>
    </row>
    <row r="31" spans="1:42" ht="18.75" customHeight="1">
      <c r="A31" s="375" t="s">
        <v>23</v>
      </c>
      <c r="B31" s="141" t="s">
        <v>300</v>
      </c>
      <c r="C31" s="204">
        <v>1303704</v>
      </c>
      <c r="D31" s="204">
        <v>511572</v>
      </c>
      <c r="E31" s="205">
        <v>39.200000000000003</v>
      </c>
      <c r="F31" s="204">
        <v>317048</v>
      </c>
      <c r="G31" s="206">
        <v>24.3</v>
      </c>
      <c r="H31" s="204">
        <v>169065</v>
      </c>
      <c r="I31" s="207">
        <v>13</v>
      </c>
      <c r="J31" s="204">
        <v>188505</v>
      </c>
      <c r="K31" s="207">
        <v>14.5</v>
      </c>
      <c r="L31" s="204">
        <v>182314</v>
      </c>
      <c r="M31" s="207">
        <v>14</v>
      </c>
      <c r="N31" s="208">
        <v>603627</v>
      </c>
      <c r="O31" s="207">
        <v>46.3</v>
      </c>
      <c r="P31" s="204">
        <v>379575</v>
      </c>
      <c r="Q31" s="207">
        <v>29.1</v>
      </c>
      <c r="R31" s="109">
        <v>118777</v>
      </c>
      <c r="S31" s="207">
        <v>9.1</v>
      </c>
      <c r="T31" s="148" t="str">
        <f t="shared" si="1"/>
        <v>〇</v>
      </c>
      <c r="U31" s="158">
        <f t="shared" si="0"/>
        <v>100</v>
      </c>
      <c r="V31" s="151"/>
      <c r="W31" s="151"/>
      <c r="X31" s="151"/>
      <c r="Y31" s="151"/>
      <c r="Z31" s="151"/>
      <c r="AA31" s="151"/>
      <c r="AB31" s="151"/>
      <c r="AC31" s="151"/>
      <c r="AD31" s="151"/>
      <c r="AE31" s="151"/>
      <c r="AF31" s="151"/>
      <c r="AG31" s="151"/>
      <c r="AH31" s="151"/>
      <c r="AI31" s="151"/>
      <c r="AJ31" s="151"/>
      <c r="AK31" s="151"/>
      <c r="AL31" s="151"/>
      <c r="AM31" s="151"/>
      <c r="AN31" s="151"/>
      <c r="AO31" s="151"/>
      <c r="AP31" s="151"/>
    </row>
    <row r="32" spans="1:42" ht="18.75" customHeight="1">
      <c r="A32" s="392"/>
      <c r="B32" s="141" t="s">
        <v>304</v>
      </c>
      <c r="C32" s="210">
        <v>1350471</v>
      </c>
      <c r="D32" s="204">
        <v>488418</v>
      </c>
      <c r="E32" s="205">
        <v>36.200000000000003</v>
      </c>
      <c r="F32" s="204">
        <v>315354</v>
      </c>
      <c r="G32" s="206">
        <v>23.4</v>
      </c>
      <c r="H32" s="204">
        <v>144632</v>
      </c>
      <c r="I32" s="207">
        <v>10.7</v>
      </c>
      <c r="J32" s="204">
        <v>170410</v>
      </c>
      <c r="K32" s="207">
        <v>12.6</v>
      </c>
      <c r="L32" s="204">
        <v>169816</v>
      </c>
      <c r="M32" s="207">
        <v>12.6</v>
      </c>
      <c r="N32" s="208">
        <v>691643</v>
      </c>
      <c r="O32" s="207">
        <v>51.2</v>
      </c>
      <c r="P32" s="204">
        <v>420709</v>
      </c>
      <c r="Q32" s="207">
        <v>31.2</v>
      </c>
      <c r="R32" s="109">
        <v>101401</v>
      </c>
      <c r="S32" s="207">
        <v>7.5</v>
      </c>
      <c r="T32" s="148" t="str">
        <f t="shared" si="1"/>
        <v>〇</v>
      </c>
      <c r="U32" s="158">
        <f t="shared" si="0"/>
        <v>100</v>
      </c>
      <c r="V32" s="151"/>
      <c r="W32" s="151"/>
      <c r="X32" s="151"/>
      <c r="Y32" s="151"/>
      <c r="Z32" s="151"/>
      <c r="AA32" s="151"/>
      <c r="AB32" s="151"/>
      <c r="AC32" s="151"/>
      <c r="AD32" s="151"/>
      <c r="AE32" s="151"/>
      <c r="AF32" s="151"/>
      <c r="AG32" s="151"/>
      <c r="AH32" s="151"/>
      <c r="AI32" s="151"/>
      <c r="AJ32" s="151"/>
      <c r="AK32" s="151"/>
      <c r="AL32" s="151"/>
      <c r="AM32" s="151"/>
      <c r="AN32" s="151"/>
      <c r="AO32" s="151"/>
      <c r="AP32" s="151"/>
    </row>
    <row r="33" spans="1:42" ht="18.75" customHeight="1">
      <c r="A33" s="392"/>
      <c r="B33" s="141" t="s">
        <v>305</v>
      </c>
      <c r="C33" s="210">
        <v>1309534</v>
      </c>
      <c r="D33" s="204">
        <v>487799</v>
      </c>
      <c r="E33" s="205">
        <v>37.299999999999997</v>
      </c>
      <c r="F33" s="204">
        <v>311540</v>
      </c>
      <c r="G33" s="206">
        <v>23.8</v>
      </c>
      <c r="H33" s="204">
        <v>144965</v>
      </c>
      <c r="I33" s="207">
        <v>11.1</v>
      </c>
      <c r="J33" s="204">
        <v>166794</v>
      </c>
      <c r="K33" s="207">
        <v>12.7</v>
      </c>
      <c r="L33" s="204">
        <v>166385</v>
      </c>
      <c r="M33" s="207">
        <v>12.7</v>
      </c>
      <c r="N33" s="208">
        <v>654941</v>
      </c>
      <c r="O33" s="207">
        <v>50</v>
      </c>
      <c r="P33" s="204">
        <v>382797</v>
      </c>
      <c r="Q33" s="207">
        <v>29.2</v>
      </c>
      <c r="R33" s="109">
        <v>104939</v>
      </c>
      <c r="S33" s="207">
        <v>8.1</v>
      </c>
      <c r="T33" s="148" t="str">
        <f t="shared" si="1"/>
        <v>〇</v>
      </c>
      <c r="U33" s="158">
        <f t="shared" si="0"/>
        <v>100</v>
      </c>
      <c r="V33" s="151"/>
      <c r="W33" s="151"/>
      <c r="X33" s="151"/>
      <c r="Y33" s="151"/>
      <c r="Z33" s="151"/>
      <c r="AA33" s="151"/>
      <c r="AB33" s="151"/>
      <c r="AC33" s="151"/>
      <c r="AD33" s="151"/>
      <c r="AE33" s="151"/>
      <c r="AF33" s="151"/>
      <c r="AG33" s="151"/>
      <c r="AH33" s="151"/>
      <c r="AI33" s="151"/>
      <c r="AJ33" s="151"/>
      <c r="AK33" s="151"/>
      <c r="AL33" s="151"/>
      <c r="AM33" s="151"/>
      <c r="AN33" s="151"/>
      <c r="AO33" s="151"/>
      <c r="AP33" s="151"/>
    </row>
    <row r="34" spans="1:42" ht="18.75" customHeight="1">
      <c r="A34" s="392"/>
      <c r="B34" s="141" t="s">
        <v>308</v>
      </c>
      <c r="C34" s="210">
        <v>1220658</v>
      </c>
      <c r="D34" s="204">
        <v>491459</v>
      </c>
      <c r="E34" s="205">
        <v>40.299999999999997</v>
      </c>
      <c r="F34" s="204">
        <v>301494</v>
      </c>
      <c r="G34" s="206">
        <v>24.7</v>
      </c>
      <c r="H34" s="204">
        <v>160993</v>
      </c>
      <c r="I34" s="207">
        <v>13.2</v>
      </c>
      <c r="J34" s="204">
        <v>161128</v>
      </c>
      <c r="K34" s="207">
        <v>13.2</v>
      </c>
      <c r="L34" s="204">
        <v>159725</v>
      </c>
      <c r="M34" s="207">
        <v>13.1</v>
      </c>
      <c r="N34" s="208">
        <v>568071</v>
      </c>
      <c r="O34" s="207">
        <v>46.5</v>
      </c>
      <c r="P34" s="204">
        <v>328166</v>
      </c>
      <c r="Q34" s="207">
        <v>26.9</v>
      </c>
      <c r="R34" s="109">
        <v>113155</v>
      </c>
      <c r="S34" s="207">
        <v>9.3000000000000007</v>
      </c>
      <c r="T34" s="148" t="str">
        <f t="shared" si="1"/>
        <v>〇</v>
      </c>
      <c r="U34" s="158">
        <f t="shared" si="0"/>
        <v>100</v>
      </c>
      <c r="V34" s="151"/>
      <c r="W34" s="151"/>
      <c r="X34" s="151"/>
      <c r="Y34" s="151"/>
      <c r="Z34" s="151"/>
      <c r="AA34" s="151"/>
      <c r="AB34" s="151"/>
      <c r="AC34" s="151"/>
      <c r="AD34" s="151"/>
      <c r="AE34" s="151"/>
      <c r="AF34" s="151"/>
      <c r="AG34" s="151"/>
      <c r="AH34" s="151"/>
      <c r="AI34" s="151"/>
      <c r="AJ34" s="151"/>
      <c r="AK34" s="151"/>
      <c r="AL34" s="151"/>
      <c r="AM34" s="151"/>
      <c r="AN34" s="151"/>
      <c r="AO34" s="151"/>
      <c r="AP34" s="151"/>
    </row>
    <row r="35" spans="1:42" ht="18.75" customHeight="1">
      <c r="A35" s="393"/>
      <c r="B35" s="191" t="s">
        <v>320</v>
      </c>
      <c r="C35" s="211">
        <v>1228516</v>
      </c>
      <c r="D35" s="235">
        <v>506949</v>
      </c>
      <c r="E35" s="236">
        <v>41.3</v>
      </c>
      <c r="F35" s="235">
        <v>324566</v>
      </c>
      <c r="G35" s="237">
        <v>26.400000000000002</v>
      </c>
      <c r="H35" s="235">
        <v>153825</v>
      </c>
      <c r="I35" s="238">
        <v>12.5</v>
      </c>
      <c r="J35" s="235">
        <v>163390</v>
      </c>
      <c r="K35" s="238">
        <v>13.3</v>
      </c>
      <c r="L35" s="235">
        <v>162355</v>
      </c>
      <c r="M35" s="238">
        <v>13.200000000000001</v>
      </c>
      <c r="N35" s="209">
        <v>558177</v>
      </c>
      <c r="O35" s="238">
        <v>45.4</v>
      </c>
      <c r="P35" s="235">
        <v>325529</v>
      </c>
      <c r="Q35" s="238">
        <v>26.5</v>
      </c>
      <c r="R35" s="239">
        <v>100515</v>
      </c>
      <c r="S35" s="238">
        <v>8.2000000000000011</v>
      </c>
      <c r="T35" s="148" t="str">
        <f t="shared" si="1"/>
        <v>〇</v>
      </c>
      <c r="U35" s="158">
        <f t="shared" si="0"/>
        <v>100</v>
      </c>
      <c r="V35" s="151"/>
      <c r="W35" s="151"/>
      <c r="X35" s="151"/>
      <c r="Y35" s="151"/>
      <c r="Z35" s="151"/>
      <c r="AA35" s="151"/>
      <c r="AB35" s="151"/>
      <c r="AC35" s="151"/>
      <c r="AD35" s="151"/>
      <c r="AE35" s="151"/>
      <c r="AF35" s="151"/>
      <c r="AG35" s="151"/>
      <c r="AH35" s="151"/>
      <c r="AI35" s="151"/>
      <c r="AJ35" s="151"/>
      <c r="AK35" s="151"/>
      <c r="AL35" s="151"/>
      <c r="AM35" s="151"/>
      <c r="AN35" s="151"/>
      <c r="AO35" s="151"/>
      <c r="AP35" s="151"/>
    </row>
    <row r="36" spans="1:42" ht="18.75" customHeight="1">
      <c r="A36" s="375" t="s">
        <v>76</v>
      </c>
      <c r="B36" s="141" t="s">
        <v>300</v>
      </c>
      <c r="C36" s="204">
        <v>964703</v>
      </c>
      <c r="D36" s="204">
        <v>337778</v>
      </c>
      <c r="E36" s="205">
        <v>35</v>
      </c>
      <c r="F36" s="204">
        <v>220857</v>
      </c>
      <c r="G36" s="206">
        <v>22.9</v>
      </c>
      <c r="H36" s="204">
        <v>99461</v>
      </c>
      <c r="I36" s="207">
        <v>10.3</v>
      </c>
      <c r="J36" s="204">
        <v>162739</v>
      </c>
      <c r="K36" s="207">
        <v>16.899999999999999</v>
      </c>
      <c r="L36" s="204">
        <v>135850</v>
      </c>
      <c r="M36" s="207">
        <v>14.1</v>
      </c>
      <c r="N36" s="204">
        <v>464186</v>
      </c>
      <c r="O36" s="207">
        <v>48.1</v>
      </c>
      <c r="P36" s="204">
        <v>253221</v>
      </c>
      <c r="Q36" s="207">
        <v>26.2</v>
      </c>
      <c r="R36" s="109">
        <v>142196</v>
      </c>
      <c r="S36" s="207">
        <v>14.7</v>
      </c>
      <c r="T36" s="148" t="str">
        <f t="shared" si="1"/>
        <v>〇</v>
      </c>
      <c r="U36" s="158">
        <f t="shared" si="0"/>
        <v>100</v>
      </c>
      <c r="V36" s="151"/>
      <c r="W36" s="151"/>
      <c r="X36" s="151"/>
      <c r="Y36" s="151"/>
      <c r="Z36" s="151"/>
      <c r="AA36" s="151"/>
      <c r="AB36" s="151"/>
      <c r="AC36" s="151"/>
      <c r="AD36" s="151"/>
      <c r="AE36" s="151"/>
      <c r="AF36" s="151"/>
      <c r="AG36" s="151"/>
      <c r="AH36" s="151"/>
      <c r="AI36" s="151"/>
      <c r="AJ36" s="151"/>
      <c r="AK36" s="151"/>
      <c r="AL36" s="151"/>
      <c r="AM36" s="151"/>
      <c r="AN36" s="151"/>
      <c r="AO36" s="151"/>
      <c r="AP36" s="151"/>
    </row>
    <row r="37" spans="1:42" ht="18.75" customHeight="1">
      <c r="A37" s="392"/>
      <c r="B37" s="141" t="s">
        <v>304</v>
      </c>
      <c r="C37" s="204">
        <v>1029189</v>
      </c>
      <c r="D37" s="204">
        <v>347777</v>
      </c>
      <c r="E37" s="205">
        <v>33.799999999999997</v>
      </c>
      <c r="F37" s="204">
        <v>215530</v>
      </c>
      <c r="G37" s="206">
        <v>20.9</v>
      </c>
      <c r="H37" s="204">
        <v>113377</v>
      </c>
      <c r="I37" s="207">
        <v>11</v>
      </c>
      <c r="J37" s="204">
        <v>148832</v>
      </c>
      <c r="K37" s="207">
        <v>14.5</v>
      </c>
      <c r="L37" s="204">
        <v>136436</v>
      </c>
      <c r="M37" s="207">
        <v>13.3</v>
      </c>
      <c r="N37" s="204">
        <v>532580</v>
      </c>
      <c r="O37" s="207">
        <v>51.7</v>
      </c>
      <c r="P37" s="204">
        <v>287125</v>
      </c>
      <c r="Q37" s="207">
        <v>27.9</v>
      </c>
      <c r="R37" s="109">
        <v>161271</v>
      </c>
      <c r="S37" s="207">
        <v>15.7</v>
      </c>
      <c r="T37" s="148" t="str">
        <f t="shared" si="1"/>
        <v>〇</v>
      </c>
      <c r="U37" s="158">
        <f t="shared" si="0"/>
        <v>100</v>
      </c>
      <c r="V37" s="151"/>
      <c r="W37" s="151"/>
      <c r="X37" s="151"/>
      <c r="Y37" s="151"/>
      <c r="Z37" s="151"/>
      <c r="AA37" s="151"/>
      <c r="AB37" s="151"/>
      <c r="AC37" s="151"/>
      <c r="AD37" s="151"/>
      <c r="AE37" s="151"/>
      <c r="AF37" s="151"/>
      <c r="AG37" s="151"/>
      <c r="AH37" s="151"/>
      <c r="AI37" s="151"/>
      <c r="AJ37" s="151"/>
      <c r="AK37" s="151"/>
      <c r="AL37" s="151"/>
      <c r="AM37" s="151"/>
      <c r="AN37" s="151"/>
      <c r="AO37" s="151"/>
      <c r="AP37" s="151"/>
    </row>
    <row r="38" spans="1:42" ht="18.75" customHeight="1">
      <c r="A38" s="392"/>
      <c r="B38" s="141" t="s">
        <v>305</v>
      </c>
      <c r="C38" s="204">
        <v>979908</v>
      </c>
      <c r="D38" s="204">
        <v>333254</v>
      </c>
      <c r="E38" s="205">
        <v>34</v>
      </c>
      <c r="F38" s="204">
        <v>216977</v>
      </c>
      <c r="G38" s="206">
        <v>22.1</v>
      </c>
      <c r="H38" s="204">
        <v>95824</v>
      </c>
      <c r="I38" s="207">
        <v>9.8000000000000007</v>
      </c>
      <c r="J38" s="204">
        <v>144346</v>
      </c>
      <c r="K38" s="207">
        <v>14.7</v>
      </c>
      <c r="L38" s="204">
        <v>142099</v>
      </c>
      <c r="M38" s="207">
        <v>14.5</v>
      </c>
      <c r="N38" s="204">
        <v>502308</v>
      </c>
      <c r="O38" s="207">
        <v>51.3</v>
      </c>
      <c r="P38" s="204">
        <v>276172</v>
      </c>
      <c r="Q38" s="207">
        <v>28.2</v>
      </c>
      <c r="R38" s="109">
        <v>145480</v>
      </c>
      <c r="S38" s="207">
        <v>14.8</v>
      </c>
      <c r="T38" s="148" t="str">
        <f t="shared" si="1"/>
        <v>〇</v>
      </c>
      <c r="U38" s="158">
        <f t="shared" si="0"/>
        <v>100</v>
      </c>
      <c r="V38" s="151"/>
      <c r="W38" s="151"/>
      <c r="X38" s="151"/>
      <c r="Y38" s="151"/>
      <c r="Z38" s="151"/>
      <c r="AA38" s="151"/>
      <c r="AB38" s="151"/>
      <c r="AC38" s="151"/>
      <c r="AD38" s="151"/>
      <c r="AE38" s="151"/>
      <c r="AF38" s="151"/>
      <c r="AG38" s="151"/>
      <c r="AH38" s="151"/>
      <c r="AI38" s="151"/>
      <c r="AJ38" s="151"/>
      <c r="AK38" s="151"/>
      <c r="AL38" s="151"/>
      <c r="AM38" s="151"/>
      <c r="AN38" s="151"/>
      <c r="AO38" s="151"/>
      <c r="AP38" s="151"/>
    </row>
    <row r="39" spans="1:42" ht="18.75" customHeight="1">
      <c r="A39" s="392"/>
      <c r="B39" s="141" t="s">
        <v>308</v>
      </c>
      <c r="C39" s="204">
        <v>912533</v>
      </c>
      <c r="D39" s="204">
        <v>321684</v>
      </c>
      <c r="E39" s="205">
        <v>35.251766237494977</v>
      </c>
      <c r="F39" s="204">
        <v>207671</v>
      </c>
      <c r="G39" s="206">
        <v>22.757642737303748</v>
      </c>
      <c r="H39" s="204">
        <v>94967</v>
      </c>
      <c r="I39" s="207">
        <v>10.406966104239517</v>
      </c>
      <c r="J39" s="204">
        <v>142592</v>
      </c>
      <c r="K39" s="207">
        <v>15.625955444898979</v>
      </c>
      <c r="L39" s="204">
        <v>141404</v>
      </c>
      <c r="M39" s="207">
        <v>15.495768372212293</v>
      </c>
      <c r="N39" s="204">
        <v>448257</v>
      </c>
      <c r="O39" s="207">
        <v>49.122278317606046</v>
      </c>
      <c r="P39" s="204">
        <v>225774</v>
      </c>
      <c r="Q39" s="207">
        <v>24.741461404683445</v>
      </c>
      <c r="R39" s="109">
        <v>143096</v>
      </c>
      <c r="S39" s="207">
        <v>15.681186324220603</v>
      </c>
      <c r="T39" s="148" t="str">
        <f t="shared" si="1"/>
        <v>〇</v>
      </c>
      <c r="U39" s="158">
        <f t="shared" si="0"/>
        <v>100</v>
      </c>
      <c r="V39" s="151"/>
      <c r="W39" s="151"/>
      <c r="X39" s="151"/>
      <c r="Y39" s="151"/>
      <c r="Z39" s="151"/>
      <c r="AA39" s="151"/>
      <c r="AB39" s="151"/>
      <c r="AC39" s="151"/>
      <c r="AD39" s="151"/>
      <c r="AE39" s="151"/>
      <c r="AF39" s="151"/>
      <c r="AG39" s="151"/>
      <c r="AH39" s="151"/>
      <c r="AI39" s="151"/>
      <c r="AJ39" s="151"/>
      <c r="AK39" s="151"/>
      <c r="AL39" s="151"/>
      <c r="AM39" s="151"/>
      <c r="AN39" s="151"/>
      <c r="AO39" s="151"/>
      <c r="AP39" s="151"/>
    </row>
    <row r="40" spans="1:42" ht="18.75" customHeight="1">
      <c r="A40" s="393"/>
      <c r="B40" s="191" t="s">
        <v>320</v>
      </c>
      <c r="C40" s="235">
        <v>901766</v>
      </c>
      <c r="D40" s="235">
        <v>335014</v>
      </c>
      <c r="E40" s="236">
        <v>37.200000000000003</v>
      </c>
      <c r="F40" s="235">
        <v>219233</v>
      </c>
      <c r="G40" s="237">
        <v>24.3</v>
      </c>
      <c r="H40" s="235">
        <v>96495</v>
      </c>
      <c r="I40" s="238">
        <v>10.7</v>
      </c>
      <c r="J40" s="235">
        <v>138766</v>
      </c>
      <c r="K40" s="238">
        <v>15.4</v>
      </c>
      <c r="L40" s="235">
        <v>136630</v>
      </c>
      <c r="M40" s="238">
        <v>15.2</v>
      </c>
      <c r="N40" s="235">
        <v>427986</v>
      </c>
      <c r="O40" s="238">
        <v>47.4</v>
      </c>
      <c r="P40" s="235">
        <v>232731</v>
      </c>
      <c r="Q40" s="238">
        <v>25.8</v>
      </c>
      <c r="R40" s="239">
        <v>123754</v>
      </c>
      <c r="S40" s="238">
        <v>13.7</v>
      </c>
      <c r="T40" s="148" t="str">
        <f t="shared" si="1"/>
        <v>〇</v>
      </c>
      <c r="U40" s="158">
        <f t="shared" si="0"/>
        <v>100</v>
      </c>
      <c r="V40" s="151"/>
      <c r="W40" s="151"/>
      <c r="X40" s="151"/>
      <c r="Y40" s="151"/>
      <c r="Z40" s="151"/>
      <c r="AA40" s="151"/>
      <c r="AB40" s="151"/>
      <c r="AC40" s="151"/>
      <c r="AD40" s="151"/>
      <c r="AE40" s="151"/>
      <c r="AF40" s="151"/>
      <c r="AG40" s="151"/>
      <c r="AH40" s="151"/>
      <c r="AI40" s="151"/>
      <c r="AJ40" s="151"/>
      <c r="AK40" s="151"/>
      <c r="AL40" s="151"/>
      <c r="AM40" s="151"/>
      <c r="AN40" s="151"/>
      <c r="AO40" s="151"/>
      <c r="AP40" s="151"/>
    </row>
    <row r="41" spans="1:42" ht="18.75" customHeight="1">
      <c r="A41" s="375" t="s">
        <v>24</v>
      </c>
      <c r="B41" s="141" t="s">
        <v>300</v>
      </c>
      <c r="C41" s="204">
        <v>999280</v>
      </c>
      <c r="D41" s="204">
        <v>343967</v>
      </c>
      <c r="E41" s="205">
        <v>34.4</v>
      </c>
      <c r="F41" s="204">
        <v>214686</v>
      </c>
      <c r="G41" s="206">
        <v>21.5</v>
      </c>
      <c r="H41" s="204">
        <v>99015</v>
      </c>
      <c r="I41" s="207">
        <v>9.9</v>
      </c>
      <c r="J41" s="204">
        <v>150671</v>
      </c>
      <c r="K41" s="207">
        <v>15.1</v>
      </c>
      <c r="L41" s="204">
        <v>137039</v>
      </c>
      <c r="M41" s="207">
        <v>13.7</v>
      </c>
      <c r="N41" s="208">
        <v>504642</v>
      </c>
      <c r="O41" s="207">
        <v>50.5</v>
      </c>
      <c r="P41" s="204">
        <v>240410</v>
      </c>
      <c r="Q41" s="207">
        <v>24.1</v>
      </c>
      <c r="R41" s="109">
        <v>202931</v>
      </c>
      <c r="S41" s="207">
        <v>20.3</v>
      </c>
      <c r="T41" s="148" t="str">
        <f t="shared" si="1"/>
        <v>〇</v>
      </c>
      <c r="U41" s="158">
        <f t="shared" si="0"/>
        <v>100</v>
      </c>
      <c r="V41" s="151"/>
      <c r="W41" s="151"/>
      <c r="X41" s="151"/>
      <c r="Y41" s="151"/>
      <c r="Z41" s="151"/>
      <c r="AA41" s="151"/>
      <c r="AB41" s="151"/>
      <c r="AC41" s="151"/>
      <c r="AD41" s="151"/>
      <c r="AE41" s="151"/>
      <c r="AF41" s="151"/>
      <c r="AG41" s="151"/>
      <c r="AH41" s="151"/>
      <c r="AI41" s="151"/>
      <c r="AJ41" s="151"/>
      <c r="AK41" s="151"/>
      <c r="AL41" s="151"/>
      <c r="AM41" s="151"/>
      <c r="AN41" s="151"/>
      <c r="AO41" s="151"/>
      <c r="AP41" s="151"/>
    </row>
    <row r="42" spans="1:42" ht="18.75" customHeight="1">
      <c r="A42" s="392"/>
      <c r="B42" s="141" t="s">
        <v>304</v>
      </c>
      <c r="C42" s="204">
        <v>991715</v>
      </c>
      <c r="D42" s="204">
        <v>342548</v>
      </c>
      <c r="E42" s="205">
        <v>34.540971952627523</v>
      </c>
      <c r="F42" s="204">
        <v>212237</v>
      </c>
      <c r="G42" s="206">
        <v>21.401007345860453</v>
      </c>
      <c r="H42" s="204">
        <v>97849</v>
      </c>
      <c r="I42" s="207">
        <v>9.8666451551100884</v>
      </c>
      <c r="J42" s="204">
        <v>117500</v>
      </c>
      <c r="K42" s="207">
        <v>11.84826285777668</v>
      </c>
      <c r="L42" s="204">
        <v>106926</v>
      </c>
      <c r="M42" s="207">
        <v>10.781928275764709</v>
      </c>
      <c r="N42" s="208">
        <v>531667</v>
      </c>
      <c r="O42" s="207">
        <v>53.610765189595796</v>
      </c>
      <c r="P42" s="204">
        <v>290176</v>
      </c>
      <c r="Q42" s="207">
        <v>29.2600192595655</v>
      </c>
      <c r="R42" s="109">
        <v>139056</v>
      </c>
      <c r="S42" s="207">
        <v>14.021770367494693</v>
      </c>
      <c r="T42" s="148" t="str">
        <f t="shared" si="1"/>
        <v>〇</v>
      </c>
      <c r="U42" s="158">
        <f t="shared" si="0"/>
        <v>100</v>
      </c>
      <c r="V42" s="151"/>
      <c r="W42" s="151"/>
      <c r="X42" s="151"/>
      <c r="Y42" s="151"/>
      <c r="Z42" s="151"/>
      <c r="AA42" s="151"/>
      <c r="AB42" s="151"/>
      <c r="AC42" s="151"/>
      <c r="AD42" s="151"/>
      <c r="AE42" s="151"/>
      <c r="AF42" s="151"/>
      <c r="AG42" s="151"/>
      <c r="AH42" s="151"/>
      <c r="AI42" s="151"/>
      <c r="AJ42" s="151"/>
      <c r="AK42" s="151"/>
      <c r="AL42" s="151"/>
      <c r="AM42" s="151"/>
      <c r="AN42" s="151"/>
      <c r="AO42" s="151"/>
      <c r="AP42" s="151"/>
    </row>
    <row r="43" spans="1:42" ht="18.75" customHeight="1">
      <c r="A43" s="392"/>
      <c r="B43" s="141" t="s">
        <v>305</v>
      </c>
      <c r="C43" s="204">
        <v>945817.36199999996</v>
      </c>
      <c r="D43" s="204">
        <v>345832.38199999998</v>
      </c>
      <c r="E43" s="205">
        <v>36.6</v>
      </c>
      <c r="F43" s="204">
        <v>213089.769</v>
      </c>
      <c r="G43" s="206">
        <v>22.5</v>
      </c>
      <c r="H43" s="204">
        <v>97248.915999999997</v>
      </c>
      <c r="I43" s="207">
        <v>10.3</v>
      </c>
      <c r="J43" s="204">
        <v>109612.836</v>
      </c>
      <c r="K43" s="207">
        <v>11.6</v>
      </c>
      <c r="L43" s="204">
        <v>105891.031</v>
      </c>
      <c r="M43" s="207">
        <v>11.2</v>
      </c>
      <c r="N43" s="208">
        <v>490372.14399999997</v>
      </c>
      <c r="O43" s="207">
        <v>51.8</v>
      </c>
      <c r="P43" s="204">
        <v>262872.34600000002</v>
      </c>
      <c r="Q43" s="207">
        <v>27.8</v>
      </c>
      <c r="R43" s="109">
        <v>133098.34300000002</v>
      </c>
      <c r="S43" s="207">
        <v>14.1</v>
      </c>
      <c r="T43" s="148" t="str">
        <f t="shared" si="1"/>
        <v>〇</v>
      </c>
      <c r="U43" s="158">
        <f t="shared" ref="U43:U84" si="5">E43+K43+O43</f>
        <v>100</v>
      </c>
      <c r="V43" s="151"/>
      <c r="W43" s="151"/>
      <c r="X43" s="151"/>
      <c r="Y43" s="151"/>
      <c r="Z43" s="151"/>
      <c r="AA43" s="151"/>
      <c r="AB43" s="151"/>
      <c r="AC43" s="151"/>
      <c r="AD43" s="151"/>
      <c r="AE43" s="151"/>
      <c r="AF43" s="151"/>
      <c r="AG43" s="151"/>
      <c r="AH43" s="151"/>
      <c r="AI43" s="151"/>
      <c r="AJ43" s="151"/>
      <c r="AK43" s="151"/>
      <c r="AL43" s="151"/>
      <c r="AM43" s="151"/>
      <c r="AN43" s="151"/>
      <c r="AO43" s="151"/>
      <c r="AP43" s="151"/>
    </row>
    <row r="44" spans="1:42" ht="18.75" customHeight="1">
      <c r="A44" s="392"/>
      <c r="B44" s="141" t="s">
        <v>308</v>
      </c>
      <c r="C44" s="204">
        <v>886922</v>
      </c>
      <c r="D44" s="204">
        <v>332895</v>
      </c>
      <c r="E44" s="205">
        <v>37.5</v>
      </c>
      <c r="F44" s="204">
        <v>200914</v>
      </c>
      <c r="G44" s="206">
        <v>22.7</v>
      </c>
      <c r="H44" s="204">
        <v>97246</v>
      </c>
      <c r="I44" s="207">
        <v>11</v>
      </c>
      <c r="J44" s="204">
        <v>110530</v>
      </c>
      <c r="K44" s="207">
        <v>12.5</v>
      </c>
      <c r="L44" s="204">
        <v>109303</v>
      </c>
      <c r="M44" s="207">
        <v>12.3</v>
      </c>
      <c r="N44" s="208">
        <v>443497</v>
      </c>
      <c r="O44" s="207">
        <v>50</v>
      </c>
      <c r="P44" s="204">
        <v>225752</v>
      </c>
      <c r="Q44" s="207">
        <v>25.5</v>
      </c>
      <c r="R44" s="109">
        <v>126237</v>
      </c>
      <c r="S44" s="207">
        <v>14.2</v>
      </c>
      <c r="T44" s="148" t="str">
        <f t="shared" si="1"/>
        <v>〇</v>
      </c>
      <c r="U44" s="158">
        <f t="shared" si="5"/>
        <v>100</v>
      </c>
      <c r="V44" s="151"/>
      <c r="W44" s="151"/>
      <c r="X44" s="151"/>
      <c r="Y44" s="151"/>
      <c r="Z44" s="151"/>
      <c r="AA44" s="151"/>
      <c r="AB44" s="151"/>
      <c r="AC44" s="151"/>
      <c r="AD44" s="151"/>
      <c r="AE44" s="151"/>
      <c r="AF44" s="151"/>
      <c r="AG44" s="151"/>
      <c r="AH44" s="151"/>
      <c r="AI44" s="151"/>
      <c r="AJ44" s="151"/>
      <c r="AK44" s="151"/>
      <c r="AL44" s="151"/>
      <c r="AM44" s="151"/>
      <c r="AN44" s="151"/>
      <c r="AO44" s="151"/>
      <c r="AP44" s="151"/>
    </row>
    <row r="45" spans="1:42" ht="18.75" customHeight="1">
      <c r="A45" s="393"/>
      <c r="B45" s="191" t="s">
        <v>320</v>
      </c>
      <c r="C45" s="235">
        <v>881483.39599999995</v>
      </c>
      <c r="D45" s="235">
        <v>349585.533</v>
      </c>
      <c r="E45" s="236">
        <v>39.700000000000003</v>
      </c>
      <c r="F45" s="235">
        <v>217829.75899999999</v>
      </c>
      <c r="G45" s="237">
        <v>24.7</v>
      </c>
      <c r="H45" s="235">
        <v>96185.801000000007</v>
      </c>
      <c r="I45" s="238">
        <v>10.9</v>
      </c>
      <c r="J45" s="235">
        <v>110902.93700000001</v>
      </c>
      <c r="K45" s="238">
        <v>12.6</v>
      </c>
      <c r="L45" s="235">
        <v>109944.62</v>
      </c>
      <c r="M45" s="238">
        <v>12.5</v>
      </c>
      <c r="N45" s="209">
        <v>420994.92599999998</v>
      </c>
      <c r="O45" s="238">
        <v>47.699999999999996</v>
      </c>
      <c r="P45" s="235">
        <v>221098.44399999999</v>
      </c>
      <c r="Q45" s="238">
        <v>25.1</v>
      </c>
      <c r="R45" s="239">
        <v>127203.163</v>
      </c>
      <c r="S45" s="238">
        <v>14.4</v>
      </c>
      <c r="T45" s="148" t="str">
        <f t="shared" si="1"/>
        <v>〇</v>
      </c>
      <c r="U45" s="158">
        <f t="shared" si="5"/>
        <v>100</v>
      </c>
      <c r="V45" s="151"/>
      <c r="W45" s="151"/>
      <c r="X45" s="151"/>
      <c r="Y45" s="151"/>
      <c r="Z45" s="151"/>
      <c r="AA45" s="151"/>
      <c r="AB45" s="151"/>
      <c r="AC45" s="151"/>
      <c r="AD45" s="151"/>
      <c r="AE45" s="151"/>
      <c r="AF45" s="151"/>
      <c r="AG45" s="151"/>
      <c r="AH45" s="151"/>
      <c r="AI45" s="151"/>
      <c r="AJ45" s="151"/>
      <c r="AK45" s="151"/>
      <c r="AL45" s="151"/>
      <c r="AM45" s="151"/>
      <c r="AN45" s="151"/>
      <c r="AO45" s="151"/>
      <c r="AP45" s="151"/>
    </row>
    <row r="46" spans="1:42" ht="18.75" customHeight="1">
      <c r="A46" s="375" t="s">
        <v>25</v>
      </c>
      <c r="B46" s="141" t="s">
        <v>300</v>
      </c>
      <c r="C46" s="204">
        <v>2094580</v>
      </c>
      <c r="D46" s="204">
        <v>870924</v>
      </c>
      <c r="E46" s="205">
        <v>41.6</v>
      </c>
      <c r="F46" s="204">
        <v>552079</v>
      </c>
      <c r="G46" s="206">
        <v>26.4</v>
      </c>
      <c r="H46" s="204">
        <v>268361</v>
      </c>
      <c r="I46" s="207">
        <v>12.8</v>
      </c>
      <c r="J46" s="204">
        <v>175159</v>
      </c>
      <c r="K46" s="207">
        <v>8.4</v>
      </c>
      <c r="L46" s="204">
        <v>166375</v>
      </c>
      <c r="M46" s="207">
        <v>7.9</v>
      </c>
      <c r="N46" s="208">
        <v>1048497</v>
      </c>
      <c r="O46" s="207">
        <v>50.1</v>
      </c>
      <c r="P46" s="204">
        <v>852288</v>
      </c>
      <c r="Q46" s="207">
        <v>40.700000000000003</v>
      </c>
      <c r="R46" s="109">
        <v>11913</v>
      </c>
      <c r="S46" s="207">
        <v>0.6</v>
      </c>
      <c r="T46" s="148" t="str">
        <f t="shared" si="1"/>
        <v>〇</v>
      </c>
      <c r="U46" s="158">
        <f t="shared" si="5"/>
        <v>100.1</v>
      </c>
      <c r="V46" s="151"/>
      <c r="W46" s="151"/>
      <c r="X46" s="151"/>
      <c r="Y46" s="151"/>
      <c r="Z46" s="151"/>
      <c r="AA46" s="151"/>
      <c r="AB46" s="151"/>
      <c r="AC46" s="151"/>
      <c r="AD46" s="151"/>
      <c r="AE46" s="151"/>
      <c r="AF46" s="151"/>
      <c r="AG46" s="151"/>
      <c r="AH46" s="151"/>
      <c r="AI46" s="151"/>
      <c r="AJ46" s="151"/>
      <c r="AK46" s="151"/>
      <c r="AL46" s="151"/>
      <c r="AM46" s="151"/>
      <c r="AN46" s="151"/>
      <c r="AO46" s="151"/>
      <c r="AP46" s="151"/>
    </row>
    <row r="47" spans="1:42" ht="18.75" customHeight="1">
      <c r="A47" s="392"/>
      <c r="B47" s="141" t="s">
        <v>304</v>
      </c>
      <c r="C47" s="204">
        <v>2499336</v>
      </c>
      <c r="D47" s="204">
        <v>898105</v>
      </c>
      <c r="E47" s="205">
        <v>35.9</v>
      </c>
      <c r="F47" s="204">
        <v>544567</v>
      </c>
      <c r="G47" s="206">
        <v>21.8</v>
      </c>
      <c r="H47" s="204">
        <v>296146</v>
      </c>
      <c r="I47" s="207">
        <v>11.8</v>
      </c>
      <c r="J47" s="204">
        <v>181308</v>
      </c>
      <c r="K47" s="207">
        <v>7.3</v>
      </c>
      <c r="L47" s="204">
        <v>179696</v>
      </c>
      <c r="M47" s="207">
        <v>7.2</v>
      </c>
      <c r="N47" s="208">
        <v>1419923</v>
      </c>
      <c r="O47" s="207">
        <v>56.8</v>
      </c>
      <c r="P47" s="204">
        <v>1128641</v>
      </c>
      <c r="Q47" s="207">
        <v>45.2</v>
      </c>
      <c r="R47" s="109">
        <v>13996</v>
      </c>
      <c r="S47" s="207">
        <v>0.6</v>
      </c>
      <c r="T47" s="148" t="str">
        <f t="shared" si="1"/>
        <v>〇</v>
      </c>
      <c r="U47" s="158">
        <f t="shared" si="5"/>
        <v>100</v>
      </c>
      <c r="V47" s="151"/>
      <c r="W47" s="151"/>
      <c r="X47" s="151"/>
      <c r="Y47" s="151"/>
      <c r="Z47" s="151"/>
      <c r="AA47" s="151"/>
      <c r="AB47" s="151"/>
      <c r="AC47" s="151"/>
      <c r="AD47" s="151"/>
      <c r="AE47" s="151"/>
      <c r="AF47" s="151"/>
      <c r="AG47" s="151"/>
      <c r="AH47" s="151"/>
      <c r="AI47" s="151"/>
      <c r="AJ47" s="151"/>
      <c r="AK47" s="151"/>
      <c r="AL47" s="151"/>
      <c r="AM47" s="151"/>
      <c r="AN47" s="151"/>
      <c r="AO47" s="151"/>
      <c r="AP47" s="151"/>
    </row>
    <row r="48" spans="1:42" ht="18.75" customHeight="1">
      <c r="A48" s="392"/>
      <c r="B48" s="141" t="s">
        <v>305</v>
      </c>
      <c r="C48" s="204">
        <v>2237200</v>
      </c>
      <c r="D48" s="204">
        <v>907964</v>
      </c>
      <c r="E48" s="205">
        <v>40.6</v>
      </c>
      <c r="F48" s="204">
        <v>551002</v>
      </c>
      <c r="G48" s="206">
        <v>24.6</v>
      </c>
      <c r="H48" s="204">
        <v>292449</v>
      </c>
      <c r="I48" s="207">
        <v>13.1</v>
      </c>
      <c r="J48" s="204">
        <v>193853</v>
      </c>
      <c r="K48" s="207">
        <v>8.6999999999999993</v>
      </c>
      <c r="L48" s="204">
        <v>192243</v>
      </c>
      <c r="M48" s="207">
        <v>8.6</v>
      </c>
      <c r="N48" s="208">
        <v>1135383</v>
      </c>
      <c r="O48" s="207">
        <v>50.8</v>
      </c>
      <c r="P48" s="204">
        <v>850012</v>
      </c>
      <c r="Q48" s="207">
        <v>38</v>
      </c>
      <c r="R48" s="109">
        <v>13241</v>
      </c>
      <c r="S48" s="207">
        <v>0.6</v>
      </c>
      <c r="T48" s="148" t="str">
        <f t="shared" si="1"/>
        <v>〇</v>
      </c>
      <c r="U48" s="158">
        <f t="shared" si="5"/>
        <v>100.1</v>
      </c>
      <c r="V48" s="151"/>
      <c r="W48" s="151"/>
      <c r="X48" s="151"/>
      <c r="Y48" s="151"/>
      <c r="Z48" s="151"/>
      <c r="AA48" s="151"/>
      <c r="AB48" s="151"/>
      <c r="AC48" s="151"/>
      <c r="AD48" s="151"/>
      <c r="AE48" s="151"/>
      <c r="AF48" s="151"/>
      <c r="AG48" s="151"/>
      <c r="AH48" s="151"/>
      <c r="AI48" s="151"/>
      <c r="AJ48" s="151"/>
      <c r="AK48" s="151"/>
      <c r="AL48" s="151"/>
      <c r="AM48" s="151"/>
      <c r="AN48" s="151"/>
      <c r="AO48" s="151"/>
      <c r="AP48" s="151"/>
    </row>
    <row r="49" spans="1:42" ht="18.75" customHeight="1">
      <c r="A49" s="392"/>
      <c r="B49" s="141" t="s">
        <v>308</v>
      </c>
      <c r="C49" s="204">
        <v>2059405</v>
      </c>
      <c r="D49" s="204">
        <v>884093</v>
      </c>
      <c r="E49" s="205">
        <v>42.9</v>
      </c>
      <c r="F49" s="204">
        <v>534664</v>
      </c>
      <c r="G49" s="206">
        <v>26</v>
      </c>
      <c r="H49" s="204">
        <v>290739</v>
      </c>
      <c r="I49" s="207">
        <v>14.1</v>
      </c>
      <c r="J49" s="204">
        <v>208600</v>
      </c>
      <c r="K49" s="207">
        <v>10.1</v>
      </c>
      <c r="L49" s="204">
        <v>207283</v>
      </c>
      <c r="M49" s="207">
        <v>10.1</v>
      </c>
      <c r="N49" s="208">
        <v>966712</v>
      </c>
      <c r="O49" s="207">
        <v>46.9</v>
      </c>
      <c r="P49" s="204">
        <v>729372</v>
      </c>
      <c r="Q49" s="207">
        <v>35.4</v>
      </c>
      <c r="R49" s="109">
        <v>17617</v>
      </c>
      <c r="S49" s="207">
        <v>0.9</v>
      </c>
      <c r="T49" s="148" t="str">
        <f t="shared" si="1"/>
        <v>〇</v>
      </c>
      <c r="U49" s="158">
        <f t="shared" si="5"/>
        <v>99.9</v>
      </c>
      <c r="V49" s="151"/>
      <c r="W49" s="151"/>
      <c r="X49" s="151"/>
      <c r="Y49" s="151"/>
      <c r="Z49" s="151"/>
      <c r="AA49" s="151"/>
      <c r="AB49" s="151"/>
      <c r="AC49" s="151"/>
      <c r="AD49" s="151"/>
      <c r="AE49" s="151"/>
      <c r="AF49" s="151"/>
      <c r="AG49" s="151"/>
      <c r="AH49" s="151"/>
      <c r="AI49" s="151"/>
      <c r="AJ49" s="151"/>
      <c r="AK49" s="151"/>
      <c r="AL49" s="151"/>
      <c r="AM49" s="151"/>
      <c r="AN49" s="151"/>
      <c r="AO49" s="151"/>
      <c r="AP49" s="151"/>
    </row>
    <row r="50" spans="1:42" ht="18.75" customHeight="1">
      <c r="A50" s="393"/>
      <c r="B50" s="191" t="s">
        <v>320</v>
      </c>
      <c r="C50" s="235">
        <v>2116067</v>
      </c>
      <c r="D50" s="235">
        <v>931055</v>
      </c>
      <c r="E50" s="236">
        <v>44</v>
      </c>
      <c r="F50" s="235">
        <v>576555</v>
      </c>
      <c r="G50" s="237">
        <v>27.2</v>
      </c>
      <c r="H50" s="235">
        <v>296655</v>
      </c>
      <c r="I50" s="238">
        <v>14</v>
      </c>
      <c r="J50" s="235">
        <v>200110</v>
      </c>
      <c r="K50" s="238">
        <v>9.5</v>
      </c>
      <c r="L50" s="235">
        <v>199232</v>
      </c>
      <c r="M50" s="238">
        <v>9.4</v>
      </c>
      <c r="N50" s="209">
        <v>984902</v>
      </c>
      <c r="O50" s="238">
        <v>46.5</v>
      </c>
      <c r="P50" s="235">
        <v>736151</v>
      </c>
      <c r="Q50" s="238">
        <v>34.799999999999997</v>
      </c>
      <c r="R50" s="239">
        <v>19976</v>
      </c>
      <c r="S50" s="238">
        <v>0.9</v>
      </c>
      <c r="T50" s="148" t="str">
        <f t="shared" si="1"/>
        <v>〇</v>
      </c>
      <c r="U50" s="158">
        <f>E50+K50+O50</f>
        <v>100</v>
      </c>
      <c r="V50" s="151"/>
      <c r="W50" s="151"/>
      <c r="X50" s="151"/>
      <c r="Y50" s="151"/>
      <c r="Z50" s="151"/>
      <c r="AA50" s="151"/>
      <c r="AB50" s="151"/>
      <c r="AC50" s="151"/>
      <c r="AD50" s="151"/>
      <c r="AE50" s="151"/>
      <c r="AF50" s="151"/>
      <c r="AG50" s="151"/>
      <c r="AH50" s="151"/>
      <c r="AI50" s="151"/>
      <c r="AJ50" s="151"/>
      <c r="AK50" s="151"/>
      <c r="AL50" s="151"/>
      <c r="AM50" s="151"/>
      <c r="AN50" s="151"/>
      <c r="AO50" s="151"/>
      <c r="AP50" s="151"/>
    </row>
    <row r="51" spans="1:42" ht="18.75" customHeight="1">
      <c r="A51" s="375" t="s">
        <v>26</v>
      </c>
      <c r="B51" s="141" t="s">
        <v>300</v>
      </c>
      <c r="C51" s="204">
        <v>2161766</v>
      </c>
      <c r="D51" s="204">
        <v>787078</v>
      </c>
      <c r="E51" s="205">
        <v>36.4</v>
      </c>
      <c r="F51" s="204">
        <v>524380</v>
      </c>
      <c r="G51" s="206">
        <v>24.3</v>
      </c>
      <c r="H51" s="204">
        <v>221904</v>
      </c>
      <c r="I51" s="207">
        <v>10.3</v>
      </c>
      <c r="J51" s="204">
        <v>184941</v>
      </c>
      <c r="K51" s="207">
        <v>8.6</v>
      </c>
      <c r="L51" s="204">
        <v>180155</v>
      </c>
      <c r="M51" s="207">
        <v>8.3000000000000007</v>
      </c>
      <c r="N51" s="204">
        <v>1189747</v>
      </c>
      <c r="O51" s="207">
        <v>55</v>
      </c>
      <c r="P51" s="204">
        <v>727006</v>
      </c>
      <c r="Q51" s="207">
        <v>33.6</v>
      </c>
      <c r="R51" s="109">
        <v>337385</v>
      </c>
      <c r="S51" s="207">
        <v>15.6</v>
      </c>
      <c r="T51" s="148" t="str">
        <f t="shared" si="1"/>
        <v>〇</v>
      </c>
      <c r="U51" s="158">
        <f t="shared" si="5"/>
        <v>100</v>
      </c>
      <c r="V51" s="151"/>
      <c r="W51" s="151"/>
      <c r="X51" s="151"/>
      <c r="Y51" s="151"/>
      <c r="Z51" s="151"/>
      <c r="AA51" s="151"/>
      <c r="AB51" s="151"/>
      <c r="AC51" s="151"/>
      <c r="AD51" s="151"/>
      <c r="AE51" s="151"/>
      <c r="AF51" s="151"/>
      <c r="AG51" s="151"/>
      <c r="AH51" s="151"/>
      <c r="AI51" s="151"/>
      <c r="AJ51" s="151"/>
      <c r="AK51" s="151"/>
      <c r="AL51" s="151"/>
      <c r="AM51" s="151"/>
      <c r="AN51" s="151"/>
      <c r="AO51" s="151"/>
      <c r="AP51" s="151"/>
    </row>
    <row r="52" spans="1:42" ht="18.75" customHeight="1">
      <c r="A52" s="392"/>
      <c r="B52" s="141" t="s">
        <v>304</v>
      </c>
      <c r="C52" s="210">
        <v>2517800</v>
      </c>
      <c r="D52" s="204">
        <v>834552</v>
      </c>
      <c r="E52" s="205">
        <v>33.1</v>
      </c>
      <c r="F52" s="204">
        <v>511863</v>
      </c>
      <c r="G52" s="206">
        <v>20.3</v>
      </c>
      <c r="H52" s="204">
        <v>278377</v>
      </c>
      <c r="I52" s="207">
        <v>11.1</v>
      </c>
      <c r="J52" s="204">
        <v>177782</v>
      </c>
      <c r="K52" s="207">
        <v>7.1</v>
      </c>
      <c r="L52" s="204">
        <v>176595</v>
      </c>
      <c r="M52" s="207">
        <v>7</v>
      </c>
      <c r="N52" s="204">
        <v>1505466</v>
      </c>
      <c r="O52" s="207">
        <v>59.8</v>
      </c>
      <c r="P52" s="204">
        <v>1007910</v>
      </c>
      <c r="Q52" s="207">
        <v>40</v>
      </c>
      <c r="R52" s="109">
        <v>236250</v>
      </c>
      <c r="S52" s="207">
        <v>9.4</v>
      </c>
      <c r="T52" s="148" t="str">
        <f t="shared" si="1"/>
        <v>〇</v>
      </c>
      <c r="U52" s="158">
        <f t="shared" si="5"/>
        <v>100</v>
      </c>
      <c r="V52" s="151"/>
      <c r="W52" s="151"/>
      <c r="X52" s="151"/>
      <c r="Y52" s="151"/>
      <c r="Z52" s="151"/>
      <c r="AA52" s="151"/>
      <c r="AB52" s="151"/>
      <c r="AC52" s="151"/>
      <c r="AD52" s="151"/>
      <c r="AE52" s="151"/>
      <c r="AF52" s="151"/>
      <c r="AG52" s="151"/>
      <c r="AH52" s="151"/>
      <c r="AI52" s="151"/>
      <c r="AJ52" s="151"/>
      <c r="AK52" s="151"/>
      <c r="AL52" s="151"/>
      <c r="AM52" s="151"/>
      <c r="AN52" s="151"/>
      <c r="AO52" s="151"/>
      <c r="AP52" s="151"/>
    </row>
    <row r="53" spans="1:42" ht="18.75" customHeight="1">
      <c r="A53" s="392"/>
      <c r="B53" s="141" t="s">
        <v>305</v>
      </c>
      <c r="C53" s="210">
        <v>2204550</v>
      </c>
      <c r="D53" s="204">
        <v>795693</v>
      </c>
      <c r="E53" s="205">
        <v>36.1</v>
      </c>
      <c r="F53" s="204">
        <v>515035</v>
      </c>
      <c r="G53" s="206">
        <v>23.4</v>
      </c>
      <c r="H53" s="204">
        <v>231973</v>
      </c>
      <c r="I53" s="207">
        <v>10.5</v>
      </c>
      <c r="J53" s="204">
        <v>163701</v>
      </c>
      <c r="K53" s="207">
        <v>7.4</v>
      </c>
      <c r="L53" s="204">
        <v>162815</v>
      </c>
      <c r="M53" s="207">
        <v>7.4</v>
      </c>
      <c r="N53" s="204">
        <v>1245156</v>
      </c>
      <c r="O53" s="207">
        <v>56.5</v>
      </c>
      <c r="P53" s="204">
        <v>759669</v>
      </c>
      <c r="Q53" s="207">
        <v>34.5</v>
      </c>
      <c r="R53" s="109">
        <v>233888</v>
      </c>
      <c r="S53" s="207">
        <v>10.6</v>
      </c>
      <c r="T53" s="148" t="str">
        <f t="shared" si="1"/>
        <v>〇</v>
      </c>
      <c r="U53" s="158">
        <f t="shared" si="5"/>
        <v>100</v>
      </c>
      <c r="V53" s="151"/>
      <c r="W53" s="151"/>
      <c r="X53" s="151"/>
      <c r="Y53" s="151"/>
      <c r="Z53" s="151"/>
      <c r="AA53" s="151"/>
      <c r="AB53" s="151"/>
      <c r="AC53" s="151"/>
      <c r="AD53" s="151"/>
      <c r="AE53" s="151"/>
      <c r="AF53" s="151"/>
      <c r="AG53" s="151"/>
      <c r="AH53" s="151"/>
      <c r="AI53" s="151"/>
      <c r="AJ53" s="151"/>
      <c r="AK53" s="151"/>
      <c r="AL53" s="151"/>
      <c r="AM53" s="151"/>
      <c r="AN53" s="151"/>
      <c r="AO53" s="151"/>
      <c r="AP53" s="151"/>
    </row>
    <row r="54" spans="1:42" ht="18.75" customHeight="1">
      <c r="A54" s="392"/>
      <c r="B54" s="141" t="s">
        <v>308</v>
      </c>
      <c r="C54" s="210">
        <v>2011232</v>
      </c>
      <c r="D54" s="204">
        <v>772543</v>
      </c>
      <c r="E54" s="205">
        <v>38.4</v>
      </c>
      <c r="F54" s="204">
        <v>495499</v>
      </c>
      <c r="G54" s="206">
        <v>24.6</v>
      </c>
      <c r="H54" s="204">
        <v>229267</v>
      </c>
      <c r="I54" s="207">
        <v>11.4</v>
      </c>
      <c r="J54" s="204">
        <v>179913</v>
      </c>
      <c r="K54" s="207">
        <v>8.9</v>
      </c>
      <c r="L54" s="204">
        <v>179213</v>
      </c>
      <c r="M54" s="207">
        <v>8.9</v>
      </c>
      <c r="N54" s="204">
        <v>1058776</v>
      </c>
      <c r="O54" s="207">
        <v>52.6</v>
      </c>
      <c r="P54" s="204">
        <v>664684</v>
      </c>
      <c r="Q54" s="207">
        <v>33</v>
      </c>
      <c r="R54" s="109">
        <v>225224</v>
      </c>
      <c r="S54" s="207">
        <v>11.2</v>
      </c>
      <c r="T54" s="148" t="str">
        <f t="shared" si="1"/>
        <v>〇</v>
      </c>
      <c r="U54" s="158">
        <f t="shared" si="5"/>
        <v>99.9</v>
      </c>
      <c r="V54" s="151"/>
      <c r="W54" s="151"/>
      <c r="X54" s="151"/>
      <c r="Y54" s="151"/>
      <c r="Z54" s="151"/>
      <c r="AA54" s="151"/>
      <c r="AB54" s="151"/>
      <c r="AC54" s="151"/>
      <c r="AD54" s="151"/>
      <c r="AE54" s="151"/>
      <c r="AF54" s="151"/>
      <c r="AG54" s="151"/>
      <c r="AH54" s="151"/>
      <c r="AI54" s="151"/>
      <c r="AJ54" s="151"/>
      <c r="AK54" s="151"/>
      <c r="AL54" s="151"/>
      <c r="AM54" s="151"/>
      <c r="AN54" s="151"/>
      <c r="AO54" s="151"/>
      <c r="AP54" s="151"/>
    </row>
    <row r="55" spans="1:42" ht="18.75" customHeight="1">
      <c r="A55" s="393"/>
      <c r="B55" s="191" t="s">
        <v>320</v>
      </c>
      <c r="C55" s="211">
        <v>2083355</v>
      </c>
      <c r="D55" s="235">
        <v>812379</v>
      </c>
      <c r="E55" s="236">
        <v>39</v>
      </c>
      <c r="F55" s="235">
        <v>535730</v>
      </c>
      <c r="G55" s="237">
        <v>25.7</v>
      </c>
      <c r="H55" s="235">
        <v>229928</v>
      </c>
      <c r="I55" s="238">
        <v>11</v>
      </c>
      <c r="J55" s="235">
        <v>192210</v>
      </c>
      <c r="K55" s="238">
        <v>9.1999999999999993</v>
      </c>
      <c r="L55" s="235">
        <v>189244</v>
      </c>
      <c r="M55" s="238">
        <v>9.1</v>
      </c>
      <c r="N55" s="235">
        <v>1078766</v>
      </c>
      <c r="O55" s="238">
        <v>51.8</v>
      </c>
      <c r="P55" s="235">
        <v>656997</v>
      </c>
      <c r="Q55" s="238">
        <v>31.5</v>
      </c>
      <c r="R55" s="239">
        <v>233948</v>
      </c>
      <c r="S55" s="238">
        <v>11.2</v>
      </c>
      <c r="T55" s="148" t="str">
        <f t="shared" si="1"/>
        <v>〇</v>
      </c>
      <c r="U55" s="158">
        <f t="shared" si="5"/>
        <v>100</v>
      </c>
      <c r="V55" s="151"/>
      <c r="W55" s="151"/>
      <c r="X55" s="151"/>
      <c r="Y55" s="151"/>
      <c r="Z55" s="151"/>
      <c r="AA55" s="151"/>
      <c r="AB55" s="151"/>
      <c r="AC55" s="151"/>
      <c r="AD55" s="151"/>
      <c r="AE55" s="151"/>
      <c r="AF55" s="151"/>
      <c r="AG55" s="151"/>
      <c r="AH55" s="151"/>
      <c r="AI55" s="151"/>
      <c r="AJ55" s="151"/>
      <c r="AK55" s="151"/>
      <c r="AL55" s="151"/>
      <c r="AM55" s="151"/>
      <c r="AN55" s="151"/>
      <c r="AO55" s="151"/>
      <c r="AP55" s="151"/>
    </row>
    <row r="56" spans="1:42" ht="18.75" customHeight="1">
      <c r="A56" s="375" t="s">
        <v>27</v>
      </c>
      <c r="B56" s="141" t="s">
        <v>300</v>
      </c>
      <c r="C56" s="204">
        <v>8609541</v>
      </c>
      <c r="D56" s="204">
        <v>2059910</v>
      </c>
      <c r="E56" s="205">
        <v>23.9</v>
      </c>
      <c r="F56" s="204">
        <v>1526152</v>
      </c>
      <c r="G56" s="206">
        <v>17.7</v>
      </c>
      <c r="H56" s="204">
        <v>385761</v>
      </c>
      <c r="I56" s="207">
        <v>4.5</v>
      </c>
      <c r="J56" s="204">
        <v>843286</v>
      </c>
      <c r="K56" s="207">
        <v>9.8000000000000007</v>
      </c>
      <c r="L56" s="204">
        <v>839859</v>
      </c>
      <c r="M56" s="207">
        <v>9.8000000000000007</v>
      </c>
      <c r="N56" s="208">
        <v>5706345</v>
      </c>
      <c r="O56" s="207">
        <v>66.3</v>
      </c>
      <c r="P56" s="204">
        <v>3924054</v>
      </c>
      <c r="Q56" s="207">
        <v>45.6</v>
      </c>
      <c r="R56" s="109">
        <v>1190190</v>
      </c>
      <c r="S56" s="207">
        <v>13.8</v>
      </c>
      <c r="T56" s="148" t="str">
        <f t="shared" si="1"/>
        <v>〇</v>
      </c>
      <c r="U56" s="158">
        <f t="shared" si="5"/>
        <v>100</v>
      </c>
      <c r="V56" s="151"/>
      <c r="W56" s="151"/>
      <c r="X56" s="151"/>
      <c r="Y56" s="151"/>
      <c r="Z56" s="151"/>
      <c r="AA56" s="151"/>
      <c r="AB56" s="151"/>
      <c r="AC56" s="151"/>
      <c r="AD56" s="151"/>
      <c r="AE56" s="151"/>
      <c r="AF56" s="151"/>
      <c r="AG56" s="151"/>
      <c r="AH56" s="151"/>
      <c r="AI56" s="151"/>
      <c r="AJ56" s="151"/>
      <c r="AK56" s="151"/>
      <c r="AL56" s="151"/>
      <c r="AM56" s="151"/>
      <c r="AN56" s="151"/>
      <c r="AO56" s="151"/>
      <c r="AP56" s="151"/>
    </row>
    <row r="57" spans="1:42" ht="18.75" customHeight="1">
      <c r="A57" s="392"/>
      <c r="B57" s="141" t="s">
        <v>304</v>
      </c>
      <c r="C57" s="204">
        <v>9589464</v>
      </c>
      <c r="D57" s="204">
        <v>2075746</v>
      </c>
      <c r="E57" s="205">
        <v>21.646110773240299</v>
      </c>
      <c r="F57" s="204">
        <v>1541839</v>
      </c>
      <c r="G57" s="206">
        <v>16.078469036434154</v>
      </c>
      <c r="H57" s="204">
        <v>364868</v>
      </c>
      <c r="I57" s="207">
        <v>3.8048841937359588</v>
      </c>
      <c r="J57" s="204">
        <v>766889</v>
      </c>
      <c r="K57" s="207">
        <v>7.99720401473951</v>
      </c>
      <c r="L57" s="204">
        <v>763728</v>
      </c>
      <c r="M57" s="207">
        <v>7.9642407542277649</v>
      </c>
      <c r="N57" s="208">
        <v>6746829</v>
      </c>
      <c r="O57" s="207">
        <v>70.356685212020182</v>
      </c>
      <c r="P57" s="204">
        <v>5437891</v>
      </c>
      <c r="Q57" s="207">
        <v>56.706933776486359</v>
      </c>
      <c r="R57" s="109">
        <v>337659</v>
      </c>
      <c r="S57" s="207">
        <v>3.5211457074138872</v>
      </c>
      <c r="T57" s="148" t="str">
        <f t="shared" si="1"/>
        <v>〇</v>
      </c>
      <c r="U57" s="158">
        <f t="shared" si="5"/>
        <v>99.999999999999986</v>
      </c>
      <c r="V57" s="151"/>
      <c r="W57" s="151"/>
      <c r="X57" s="151"/>
      <c r="Y57" s="151"/>
      <c r="Z57" s="151"/>
      <c r="AA57" s="151"/>
      <c r="AB57" s="151"/>
      <c r="AC57" s="151"/>
      <c r="AD57" s="151"/>
      <c r="AE57" s="151"/>
      <c r="AF57" s="151"/>
      <c r="AG57" s="151"/>
      <c r="AH57" s="151"/>
      <c r="AI57" s="151"/>
      <c r="AJ57" s="151"/>
      <c r="AK57" s="151"/>
      <c r="AL57" s="151"/>
      <c r="AM57" s="151"/>
      <c r="AN57" s="151"/>
      <c r="AO57" s="151"/>
      <c r="AP57" s="151"/>
    </row>
    <row r="58" spans="1:42" ht="18.75" customHeight="1">
      <c r="A58" s="392"/>
      <c r="B58" s="141" t="s">
        <v>305</v>
      </c>
      <c r="C58" s="204">
        <v>9188314</v>
      </c>
      <c r="D58" s="204">
        <v>2132542</v>
      </c>
      <c r="E58" s="205">
        <v>23.209285185508463</v>
      </c>
      <c r="F58" s="204">
        <v>1557624</v>
      </c>
      <c r="G58" s="206">
        <v>16.952228667849184</v>
      </c>
      <c r="H58" s="204">
        <v>383604</v>
      </c>
      <c r="I58" s="207">
        <v>4.1749117411529468</v>
      </c>
      <c r="J58" s="204">
        <v>780557</v>
      </c>
      <c r="K58" s="207">
        <v>8.4951058485811437</v>
      </c>
      <c r="L58" s="204">
        <v>778693</v>
      </c>
      <c r="M58" s="207">
        <v>8.4748192105755198</v>
      </c>
      <c r="N58" s="208">
        <v>6275215</v>
      </c>
      <c r="O58" s="207">
        <v>68.29560896591039</v>
      </c>
      <c r="P58" s="204">
        <v>3837554</v>
      </c>
      <c r="Q58" s="207">
        <v>41.765594863214297</v>
      </c>
      <c r="R58" s="109">
        <v>651003</v>
      </c>
      <c r="S58" s="207">
        <v>7.0851192068534008</v>
      </c>
      <c r="T58" s="148" t="str">
        <f t="shared" si="1"/>
        <v>〇</v>
      </c>
      <c r="U58" s="158">
        <f t="shared" si="5"/>
        <v>100</v>
      </c>
      <c r="V58" s="151"/>
      <c r="W58" s="151"/>
      <c r="X58" s="151"/>
      <c r="Y58" s="151"/>
      <c r="Z58" s="151"/>
      <c r="AA58" s="151"/>
      <c r="AB58" s="151"/>
      <c r="AC58" s="151"/>
      <c r="AD58" s="151"/>
      <c r="AE58" s="151"/>
      <c r="AF58" s="151"/>
      <c r="AG58" s="151"/>
      <c r="AH58" s="151"/>
      <c r="AI58" s="151"/>
      <c r="AJ58" s="151"/>
      <c r="AK58" s="151"/>
      <c r="AL58" s="151"/>
      <c r="AM58" s="151"/>
      <c r="AN58" s="151"/>
      <c r="AO58" s="151"/>
      <c r="AP58" s="151"/>
    </row>
    <row r="59" spans="1:42" ht="18.75" customHeight="1">
      <c r="A59" s="392"/>
      <c r="B59" s="141" t="s">
        <v>308</v>
      </c>
      <c r="C59" s="204">
        <v>8353286</v>
      </c>
      <c r="D59" s="204">
        <v>2190609</v>
      </c>
      <c r="E59" s="205">
        <v>26.2</v>
      </c>
      <c r="F59" s="204">
        <v>1537516</v>
      </c>
      <c r="G59" s="206">
        <v>18.399999999999999</v>
      </c>
      <c r="H59" s="204">
        <v>379398</v>
      </c>
      <c r="I59" s="207">
        <v>4.5</v>
      </c>
      <c r="J59" s="204">
        <v>790006</v>
      </c>
      <c r="K59" s="207">
        <v>9.5</v>
      </c>
      <c r="L59" s="204">
        <v>788314</v>
      </c>
      <c r="M59" s="207">
        <v>9.4</v>
      </c>
      <c r="N59" s="208">
        <v>5372671</v>
      </c>
      <c r="O59" s="207">
        <v>64.3</v>
      </c>
      <c r="P59" s="204">
        <v>3696462</v>
      </c>
      <c r="Q59" s="207">
        <v>44.3</v>
      </c>
      <c r="R59" s="109">
        <v>561770</v>
      </c>
      <c r="S59" s="207">
        <v>6.7</v>
      </c>
      <c r="T59" s="148" t="str">
        <f t="shared" si="1"/>
        <v>〇</v>
      </c>
      <c r="U59" s="158">
        <f t="shared" si="5"/>
        <v>100</v>
      </c>
      <c r="V59" s="151"/>
      <c r="W59" s="151"/>
      <c r="X59" s="151"/>
      <c r="Y59" s="151"/>
      <c r="Z59" s="151"/>
      <c r="AA59" s="151"/>
      <c r="AB59" s="151"/>
      <c r="AC59" s="151"/>
      <c r="AD59" s="151"/>
      <c r="AE59" s="151"/>
      <c r="AF59" s="151"/>
      <c r="AG59" s="151"/>
      <c r="AH59" s="151"/>
      <c r="AI59" s="151"/>
      <c r="AJ59" s="151"/>
      <c r="AK59" s="151"/>
      <c r="AL59" s="151"/>
      <c r="AM59" s="151"/>
      <c r="AN59" s="151"/>
      <c r="AO59" s="151"/>
      <c r="AP59" s="151"/>
    </row>
    <row r="60" spans="1:42" ht="18.75" customHeight="1">
      <c r="A60" s="393"/>
      <c r="B60" s="191" t="s">
        <v>320</v>
      </c>
      <c r="C60" s="235">
        <v>8888808</v>
      </c>
      <c r="D60" s="235">
        <v>2381427</v>
      </c>
      <c r="E60" s="236">
        <v>26.8</v>
      </c>
      <c r="F60" s="235">
        <v>1670503</v>
      </c>
      <c r="G60" s="237">
        <v>18.8</v>
      </c>
      <c r="H60" s="235">
        <v>438976</v>
      </c>
      <c r="I60" s="238">
        <v>4.9000000000000004</v>
      </c>
      <c r="J60" s="235">
        <v>888212</v>
      </c>
      <c r="K60" s="238">
        <v>10</v>
      </c>
      <c r="L60" s="235">
        <v>886827</v>
      </c>
      <c r="M60" s="238">
        <v>10</v>
      </c>
      <c r="N60" s="209">
        <v>5619169</v>
      </c>
      <c r="O60" s="238">
        <v>63.2</v>
      </c>
      <c r="P60" s="235">
        <v>3835899</v>
      </c>
      <c r="Q60" s="238">
        <v>43.2</v>
      </c>
      <c r="R60" s="239">
        <v>756952</v>
      </c>
      <c r="S60" s="238">
        <v>8.5</v>
      </c>
      <c r="T60" s="148" t="str">
        <f t="shared" si="1"/>
        <v>〇</v>
      </c>
      <c r="U60" s="158">
        <f t="shared" si="5"/>
        <v>100</v>
      </c>
      <c r="V60" s="151"/>
      <c r="W60" s="151"/>
      <c r="X60" s="151"/>
      <c r="Y60" s="151"/>
      <c r="Z60" s="151"/>
      <c r="AA60" s="151"/>
      <c r="AB60" s="151"/>
      <c r="AC60" s="151"/>
      <c r="AD60" s="151"/>
      <c r="AE60" s="151"/>
      <c r="AF60" s="151"/>
      <c r="AG60" s="151"/>
      <c r="AH60" s="151"/>
      <c r="AI60" s="151"/>
      <c r="AJ60" s="151"/>
      <c r="AK60" s="151"/>
      <c r="AL60" s="151"/>
      <c r="AM60" s="151"/>
      <c r="AN60" s="151"/>
      <c r="AO60" s="151"/>
      <c r="AP60" s="151"/>
    </row>
    <row r="61" spans="1:42" ht="18.75" customHeight="1">
      <c r="A61" s="375" t="s">
        <v>28</v>
      </c>
      <c r="B61" s="141" t="s">
        <v>300</v>
      </c>
      <c r="C61" s="204">
        <v>2340124</v>
      </c>
      <c r="D61" s="204">
        <v>862400</v>
      </c>
      <c r="E61" s="205">
        <v>36.9</v>
      </c>
      <c r="F61" s="204">
        <v>506327</v>
      </c>
      <c r="G61" s="206">
        <v>21.6</v>
      </c>
      <c r="H61" s="204">
        <v>308991</v>
      </c>
      <c r="I61" s="207">
        <v>13.2</v>
      </c>
      <c r="J61" s="204">
        <v>164815</v>
      </c>
      <c r="K61" s="207">
        <v>7</v>
      </c>
      <c r="L61" s="204">
        <v>159322</v>
      </c>
      <c r="M61" s="207">
        <v>6.8</v>
      </c>
      <c r="N61" s="208">
        <v>1312908</v>
      </c>
      <c r="O61" s="207">
        <v>56.1</v>
      </c>
      <c r="P61" s="204">
        <v>1066323</v>
      </c>
      <c r="Q61" s="207">
        <v>45.6</v>
      </c>
      <c r="R61" s="109">
        <v>5861</v>
      </c>
      <c r="S61" s="207">
        <v>0.3</v>
      </c>
      <c r="T61" s="148" t="str">
        <f t="shared" si="1"/>
        <v>✖</v>
      </c>
      <c r="U61" s="158">
        <f t="shared" si="5"/>
        <v>100</v>
      </c>
      <c r="V61" s="151"/>
      <c r="W61" s="151"/>
      <c r="X61" s="151"/>
      <c r="Y61" s="151"/>
      <c r="Z61" s="151"/>
      <c r="AA61" s="151"/>
      <c r="AB61" s="151"/>
      <c r="AC61" s="151"/>
      <c r="AD61" s="151"/>
      <c r="AE61" s="151"/>
      <c r="AF61" s="151"/>
      <c r="AG61" s="151"/>
      <c r="AH61" s="151"/>
      <c r="AI61" s="151"/>
      <c r="AJ61" s="151"/>
      <c r="AK61" s="151"/>
      <c r="AL61" s="151"/>
      <c r="AM61" s="151"/>
      <c r="AN61" s="151"/>
      <c r="AO61" s="151"/>
      <c r="AP61" s="151"/>
    </row>
    <row r="62" spans="1:42" ht="18.75" customHeight="1">
      <c r="A62" s="392"/>
      <c r="B62" s="141" t="s">
        <v>304</v>
      </c>
      <c r="C62" s="204">
        <v>2975523</v>
      </c>
      <c r="D62" s="204">
        <v>878418</v>
      </c>
      <c r="E62" s="205">
        <v>29.521465638141599</v>
      </c>
      <c r="F62" s="204">
        <v>502921</v>
      </c>
      <c r="G62" s="206">
        <v>16.901936231042409</v>
      </c>
      <c r="H62" s="204">
        <v>326039</v>
      </c>
      <c r="I62" s="207">
        <v>10.957367830798148</v>
      </c>
      <c r="J62" s="204">
        <v>170828</v>
      </c>
      <c r="K62" s="207">
        <v>5.7411083698563248</v>
      </c>
      <c r="L62" s="204">
        <v>167289</v>
      </c>
      <c r="M62" s="207">
        <v>5.6221712956008068</v>
      </c>
      <c r="N62" s="208">
        <v>1926277</v>
      </c>
      <c r="O62" s="207">
        <v>64.737425992002073</v>
      </c>
      <c r="P62" s="204">
        <v>1540053</v>
      </c>
      <c r="Q62" s="207">
        <v>51.75738853304108</v>
      </c>
      <c r="R62" s="109">
        <v>8011</v>
      </c>
      <c r="S62" s="207">
        <v>0.26922998074624194</v>
      </c>
      <c r="T62" s="148" t="str">
        <f t="shared" si="1"/>
        <v>〇</v>
      </c>
      <c r="U62" s="158">
        <f t="shared" si="5"/>
        <v>100</v>
      </c>
      <c r="V62" s="151"/>
      <c r="W62" s="151"/>
      <c r="X62" s="151"/>
      <c r="Y62" s="151"/>
      <c r="Z62" s="151"/>
      <c r="AA62" s="151"/>
      <c r="AB62" s="151"/>
      <c r="AC62" s="151"/>
      <c r="AD62" s="151"/>
      <c r="AE62" s="151"/>
      <c r="AF62" s="151"/>
      <c r="AG62" s="151"/>
      <c r="AH62" s="151"/>
      <c r="AI62" s="151"/>
      <c r="AJ62" s="151"/>
      <c r="AK62" s="151"/>
      <c r="AL62" s="151"/>
      <c r="AM62" s="151"/>
      <c r="AN62" s="151"/>
      <c r="AO62" s="151"/>
      <c r="AP62" s="151"/>
    </row>
    <row r="63" spans="1:42" ht="18.75" customHeight="1">
      <c r="A63" s="392"/>
      <c r="B63" s="141" t="s">
        <v>305</v>
      </c>
      <c r="C63" s="204">
        <v>2492643</v>
      </c>
      <c r="D63" s="204">
        <v>932157</v>
      </c>
      <c r="E63" s="205">
        <v>37.396329919687702</v>
      </c>
      <c r="F63" s="204">
        <v>505968</v>
      </c>
      <c r="G63" s="206">
        <v>20.298454291288401</v>
      </c>
      <c r="H63" s="204">
        <v>368499</v>
      </c>
      <c r="I63" s="207">
        <v>14.783464780155001</v>
      </c>
      <c r="J63" s="204">
        <v>165854</v>
      </c>
      <c r="K63" s="207">
        <v>6.6537406279198397</v>
      </c>
      <c r="L63" s="204">
        <v>164285</v>
      </c>
      <c r="M63" s="207">
        <v>6.5907953926815797</v>
      </c>
      <c r="N63" s="208">
        <v>1394632</v>
      </c>
      <c r="O63" s="207">
        <v>55.949929452392503</v>
      </c>
      <c r="P63" s="204">
        <v>1088762</v>
      </c>
      <c r="Q63" s="207">
        <v>43.679018615983097</v>
      </c>
      <c r="R63" s="109">
        <v>7187</v>
      </c>
      <c r="S63" s="207">
        <v>0.28832849308946401</v>
      </c>
      <c r="T63" s="148" t="str">
        <f t="shared" si="1"/>
        <v>〇</v>
      </c>
      <c r="U63" s="158">
        <f t="shared" si="5"/>
        <v>100.00000000000004</v>
      </c>
      <c r="V63" s="151"/>
      <c r="W63" s="151"/>
      <c r="X63" s="151"/>
      <c r="Y63" s="151"/>
      <c r="Z63" s="151"/>
      <c r="AA63" s="151"/>
      <c r="AB63" s="151"/>
      <c r="AC63" s="151"/>
      <c r="AD63" s="151"/>
      <c r="AE63" s="151"/>
      <c r="AF63" s="151"/>
      <c r="AG63" s="151"/>
      <c r="AH63" s="151"/>
      <c r="AI63" s="151"/>
      <c r="AJ63" s="151"/>
      <c r="AK63" s="151"/>
      <c r="AL63" s="151"/>
      <c r="AM63" s="151"/>
      <c r="AN63" s="151"/>
      <c r="AO63" s="151"/>
      <c r="AP63" s="151"/>
    </row>
    <row r="64" spans="1:42" ht="18.75" customHeight="1">
      <c r="A64" s="392"/>
      <c r="B64" s="141" t="s">
        <v>308</v>
      </c>
      <c r="C64" s="204">
        <v>2207424</v>
      </c>
      <c r="D64" s="204">
        <v>858117</v>
      </c>
      <c r="E64" s="205">
        <v>38.874135644081065</v>
      </c>
      <c r="F64" s="204">
        <v>490028</v>
      </c>
      <c r="G64" s="206">
        <v>22.199088167927865</v>
      </c>
      <c r="H64" s="204">
        <v>312718</v>
      </c>
      <c r="I64" s="207">
        <v>14.166648545997507</v>
      </c>
      <c r="J64" s="204">
        <v>170259</v>
      </c>
      <c r="K64" s="207">
        <v>7.7130175263112113</v>
      </c>
      <c r="L64" s="204">
        <v>169710</v>
      </c>
      <c r="M64" s="207">
        <v>7.6881469078890134</v>
      </c>
      <c r="N64" s="208">
        <v>1179048</v>
      </c>
      <c r="O64" s="207">
        <v>53.412846829607716</v>
      </c>
      <c r="P64" s="204">
        <v>905709</v>
      </c>
      <c r="Q64" s="207">
        <v>41.030132860746285</v>
      </c>
      <c r="R64" s="109">
        <v>7029</v>
      </c>
      <c r="S64" s="207">
        <v>0.31842545881534312</v>
      </c>
      <c r="T64" s="148" t="str">
        <f t="shared" si="1"/>
        <v>〇</v>
      </c>
      <c r="U64" s="158">
        <f t="shared" si="5"/>
        <v>100</v>
      </c>
      <c r="V64" s="151"/>
      <c r="W64" s="151"/>
      <c r="X64" s="151"/>
      <c r="Y64" s="151"/>
      <c r="Z64" s="151"/>
      <c r="AA64" s="151"/>
      <c r="AB64" s="151"/>
      <c r="AC64" s="151"/>
      <c r="AD64" s="151"/>
      <c r="AE64" s="151"/>
      <c r="AF64" s="151"/>
      <c r="AG64" s="151"/>
      <c r="AH64" s="151"/>
      <c r="AI64" s="151"/>
      <c r="AJ64" s="151"/>
      <c r="AK64" s="151"/>
      <c r="AL64" s="151"/>
      <c r="AM64" s="151"/>
      <c r="AN64" s="151"/>
      <c r="AO64" s="151"/>
      <c r="AP64" s="151"/>
    </row>
    <row r="65" spans="1:42" ht="18.75" customHeight="1">
      <c r="A65" s="393"/>
      <c r="B65" s="191" t="s">
        <v>320</v>
      </c>
      <c r="C65" s="235">
        <v>2291196.5690000001</v>
      </c>
      <c r="D65" s="235">
        <v>896908.99399999995</v>
      </c>
      <c r="E65" s="236">
        <v>39.1</v>
      </c>
      <c r="F65" s="235">
        <v>526831.30700000003</v>
      </c>
      <c r="G65" s="237">
        <v>23</v>
      </c>
      <c r="H65" s="235">
        <v>317134.538</v>
      </c>
      <c r="I65" s="238">
        <v>13.8</v>
      </c>
      <c r="J65" s="235">
        <v>166482.606</v>
      </c>
      <c r="K65" s="238">
        <v>7.3</v>
      </c>
      <c r="L65" s="235">
        <v>166277.16800000001</v>
      </c>
      <c r="M65" s="238">
        <v>7.3</v>
      </c>
      <c r="N65" s="209">
        <v>1227804.969</v>
      </c>
      <c r="O65" s="238">
        <v>53.6</v>
      </c>
      <c r="P65" s="235">
        <v>933817.36399999994</v>
      </c>
      <c r="Q65" s="238">
        <v>40.799999999999997</v>
      </c>
      <c r="R65" s="239">
        <v>9468.09</v>
      </c>
      <c r="S65" s="238">
        <v>0.4</v>
      </c>
      <c r="T65" s="148" t="str">
        <f t="shared" si="1"/>
        <v>〇</v>
      </c>
      <c r="U65" s="158">
        <f t="shared" si="5"/>
        <v>100</v>
      </c>
      <c r="V65" s="151"/>
      <c r="W65" s="151"/>
      <c r="X65" s="151"/>
      <c r="Y65" s="151"/>
      <c r="Z65" s="151"/>
      <c r="AA65" s="151"/>
      <c r="AB65" s="151"/>
      <c r="AC65" s="151"/>
      <c r="AD65" s="151"/>
      <c r="AE65" s="151"/>
      <c r="AF65" s="151"/>
      <c r="AG65" s="151"/>
      <c r="AH65" s="151"/>
      <c r="AI65" s="151"/>
      <c r="AJ65" s="151"/>
      <c r="AK65" s="151"/>
      <c r="AL65" s="151"/>
      <c r="AM65" s="151"/>
      <c r="AN65" s="151"/>
      <c r="AO65" s="151"/>
      <c r="AP65" s="151"/>
    </row>
    <row r="66" spans="1:42" ht="18.75" customHeight="1">
      <c r="A66" s="375" t="s">
        <v>29</v>
      </c>
      <c r="B66" s="141" t="s">
        <v>300</v>
      </c>
      <c r="C66" s="204">
        <v>1170469</v>
      </c>
      <c r="D66" s="204">
        <v>407799</v>
      </c>
      <c r="E66" s="205">
        <v>34.799999999999997</v>
      </c>
      <c r="F66" s="204">
        <v>229632</v>
      </c>
      <c r="G66" s="206">
        <v>19.600000000000001</v>
      </c>
      <c r="H66" s="204">
        <v>169115</v>
      </c>
      <c r="I66" s="207">
        <v>14.4</v>
      </c>
      <c r="J66" s="204">
        <v>228654</v>
      </c>
      <c r="K66" s="207">
        <v>19.5</v>
      </c>
      <c r="L66" s="204">
        <v>214841</v>
      </c>
      <c r="M66" s="207">
        <v>18.399999999999999</v>
      </c>
      <c r="N66" s="204">
        <v>534016</v>
      </c>
      <c r="O66" s="207">
        <v>45.6</v>
      </c>
      <c r="P66" s="204">
        <v>290845</v>
      </c>
      <c r="Q66" s="207">
        <v>24.8</v>
      </c>
      <c r="R66" s="109">
        <v>169479</v>
      </c>
      <c r="S66" s="207">
        <v>14.5</v>
      </c>
      <c r="T66" s="148" t="str">
        <f t="shared" si="1"/>
        <v>〇</v>
      </c>
      <c r="U66" s="158">
        <f t="shared" si="5"/>
        <v>99.9</v>
      </c>
      <c r="V66" s="151"/>
      <c r="W66" s="151"/>
      <c r="X66" s="151"/>
      <c r="Y66" s="151"/>
      <c r="Z66" s="151"/>
      <c r="AA66" s="151"/>
      <c r="AB66" s="151"/>
      <c r="AC66" s="151"/>
      <c r="AD66" s="151"/>
      <c r="AE66" s="151"/>
      <c r="AF66" s="151"/>
      <c r="AG66" s="151"/>
      <c r="AH66" s="151"/>
      <c r="AI66" s="151"/>
      <c r="AJ66" s="151"/>
      <c r="AK66" s="151"/>
      <c r="AL66" s="151"/>
      <c r="AM66" s="151"/>
      <c r="AN66" s="151"/>
      <c r="AO66" s="151"/>
      <c r="AP66" s="151"/>
    </row>
    <row r="67" spans="1:42" ht="18.75" customHeight="1">
      <c r="A67" s="392"/>
      <c r="B67" s="141" t="s">
        <v>304</v>
      </c>
      <c r="C67" s="204">
        <v>1227384</v>
      </c>
      <c r="D67" s="204">
        <v>404773</v>
      </c>
      <c r="E67" s="205">
        <v>32.978513651799275</v>
      </c>
      <c r="F67" s="204">
        <v>226369</v>
      </c>
      <c r="G67" s="206">
        <v>18.443209297171872</v>
      </c>
      <c r="H67" s="204">
        <v>169149</v>
      </c>
      <c r="I67" s="207">
        <v>13.781261610058465</v>
      </c>
      <c r="J67" s="204">
        <v>202172</v>
      </c>
      <c r="K67" s="207">
        <v>16.471780632630047</v>
      </c>
      <c r="L67" s="204">
        <v>195929</v>
      </c>
      <c r="M67" s="207">
        <v>15.963137860685816</v>
      </c>
      <c r="N67" s="204">
        <v>620439</v>
      </c>
      <c r="O67" s="207">
        <v>50.549705715570681</v>
      </c>
      <c r="P67" s="204">
        <v>324235</v>
      </c>
      <c r="Q67" s="207">
        <v>26.416753029206834</v>
      </c>
      <c r="R67" s="109">
        <v>179246</v>
      </c>
      <c r="S67" s="207">
        <v>14.603905542193804</v>
      </c>
      <c r="T67" s="148" t="str">
        <f t="shared" si="1"/>
        <v>〇</v>
      </c>
      <c r="U67" s="158">
        <f t="shared" si="5"/>
        <v>100</v>
      </c>
      <c r="V67" s="151"/>
      <c r="W67" s="151"/>
      <c r="X67" s="151"/>
      <c r="Y67" s="151"/>
      <c r="Z67" s="151"/>
      <c r="AA67" s="151"/>
      <c r="AB67" s="151"/>
      <c r="AC67" s="151"/>
      <c r="AD67" s="151"/>
      <c r="AE67" s="151"/>
      <c r="AF67" s="151"/>
      <c r="AG67" s="151"/>
      <c r="AH67" s="151"/>
      <c r="AI67" s="151"/>
      <c r="AJ67" s="151"/>
      <c r="AK67" s="151"/>
      <c r="AL67" s="151"/>
      <c r="AM67" s="151"/>
      <c r="AN67" s="151"/>
      <c r="AO67" s="151"/>
      <c r="AP67" s="151"/>
    </row>
    <row r="68" spans="1:42" ht="18.75" customHeight="1">
      <c r="A68" s="392"/>
      <c r="B68" s="141" t="s">
        <v>305</v>
      </c>
      <c r="C68" s="204">
        <v>1166079</v>
      </c>
      <c r="D68" s="204">
        <v>398065</v>
      </c>
      <c r="E68" s="205">
        <v>34.137052463855369</v>
      </c>
      <c r="F68" s="204">
        <v>225033</v>
      </c>
      <c r="G68" s="206">
        <v>19.298263668242033</v>
      </c>
      <c r="H68" s="204">
        <v>163775</v>
      </c>
      <c r="I68" s="207">
        <v>14.044931775634412</v>
      </c>
      <c r="J68" s="204">
        <v>190272</v>
      </c>
      <c r="K68" s="207">
        <v>16.317247802250105</v>
      </c>
      <c r="L68" s="204">
        <v>183905</v>
      </c>
      <c r="M68" s="207">
        <v>15.771229908093707</v>
      </c>
      <c r="N68" s="204">
        <v>577742</v>
      </c>
      <c r="O68" s="207">
        <v>49.54569973389453</v>
      </c>
      <c r="P68" s="204">
        <v>338916</v>
      </c>
      <c r="Q68" s="207">
        <v>29.064583102860098</v>
      </c>
      <c r="R68" s="109">
        <v>131935</v>
      </c>
      <c r="S68" s="207">
        <v>11.314413517437497</v>
      </c>
      <c r="T68" s="148" t="str">
        <f t="shared" si="1"/>
        <v>〇</v>
      </c>
      <c r="U68" s="158">
        <f t="shared" si="5"/>
        <v>100</v>
      </c>
      <c r="V68" s="151"/>
      <c r="W68" s="151"/>
      <c r="X68" s="151"/>
      <c r="Y68" s="151"/>
      <c r="Z68" s="151"/>
      <c r="AA68" s="151"/>
      <c r="AB68" s="151"/>
      <c r="AC68" s="151"/>
      <c r="AD68" s="151"/>
      <c r="AE68" s="151"/>
      <c r="AF68" s="151"/>
      <c r="AG68" s="151"/>
      <c r="AH68" s="151"/>
      <c r="AI68" s="151"/>
      <c r="AJ68" s="151"/>
      <c r="AK68" s="151"/>
      <c r="AL68" s="151"/>
      <c r="AM68" s="151"/>
      <c r="AN68" s="151"/>
      <c r="AO68" s="151"/>
      <c r="AP68" s="151"/>
    </row>
    <row r="69" spans="1:42" ht="18.75" customHeight="1">
      <c r="A69" s="392"/>
      <c r="B69" s="141" t="s">
        <v>308</v>
      </c>
      <c r="C69" s="204">
        <v>1122782</v>
      </c>
      <c r="D69" s="204">
        <v>382787</v>
      </c>
      <c r="E69" s="205">
        <v>34.092726816069366</v>
      </c>
      <c r="F69" s="204">
        <v>211826</v>
      </c>
      <c r="G69" s="206">
        <v>18.866173486928005</v>
      </c>
      <c r="H69" s="204">
        <v>161554</v>
      </c>
      <c r="I69" s="207">
        <v>14.388723723750472</v>
      </c>
      <c r="J69" s="204">
        <v>217510</v>
      </c>
      <c r="K69" s="207">
        <v>19.372416016644369</v>
      </c>
      <c r="L69" s="204">
        <v>203987</v>
      </c>
      <c r="M69" s="207">
        <v>18.167996993183007</v>
      </c>
      <c r="N69" s="204">
        <v>522485</v>
      </c>
      <c r="O69" s="207">
        <v>46.534857167286262</v>
      </c>
      <c r="P69" s="204">
        <v>292425</v>
      </c>
      <c r="Q69" s="207">
        <v>26.044681870567928</v>
      </c>
      <c r="R69" s="109">
        <v>124303</v>
      </c>
      <c r="S69" s="207">
        <v>11.070982612831342</v>
      </c>
      <c r="T69" s="148" t="str">
        <f t="shared" si="1"/>
        <v>〇</v>
      </c>
      <c r="U69" s="158">
        <f t="shared" si="5"/>
        <v>100</v>
      </c>
      <c r="V69" s="151"/>
      <c r="W69" s="151"/>
      <c r="X69" s="151"/>
      <c r="Y69" s="151"/>
      <c r="Z69" s="151"/>
      <c r="AA69" s="151"/>
      <c r="AB69" s="151"/>
      <c r="AC69" s="151"/>
      <c r="AD69" s="151"/>
      <c r="AE69" s="151"/>
      <c r="AF69" s="151"/>
      <c r="AG69" s="151"/>
      <c r="AH69" s="151"/>
      <c r="AI69" s="151"/>
      <c r="AJ69" s="151"/>
      <c r="AK69" s="151"/>
      <c r="AL69" s="151"/>
      <c r="AM69" s="151"/>
      <c r="AN69" s="151"/>
      <c r="AO69" s="151"/>
      <c r="AP69" s="151"/>
    </row>
    <row r="70" spans="1:42" ht="18.75" customHeight="1">
      <c r="A70" s="393"/>
      <c r="B70" s="191" t="s">
        <v>320</v>
      </c>
      <c r="C70" s="235">
        <v>1094763</v>
      </c>
      <c r="D70" s="235">
        <v>403546</v>
      </c>
      <c r="E70" s="236">
        <v>36.9</v>
      </c>
      <c r="F70" s="235">
        <v>230484</v>
      </c>
      <c r="G70" s="237">
        <v>21.1</v>
      </c>
      <c r="H70" s="235">
        <v>163450</v>
      </c>
      <c r="I70" s="238">
        <v>14.9</v>
      </c>
      <c r="J70" s="235">
        <v>194446</v>
      </c>
      <c r="K70" s="238">
        <v>17.7</v>
      </c>
      <c r="L70" s="235">
        <v>181680</v>
      </c>
      <c r="M70" s="238">
        <v>16.600000000000001</v>
      </c>
      <c r="N70" s="235">
        <v>496771</v>
      </c>
      <c r="O70" s="238">
        <v>45.4</v>
      </c>
      <c r="P70" s="235">
        <v>286032</v>
      </c>
      <c r="Q70" s="238">
        <v>26.1</v>
      </c>
      <c r="R70" s="239">
        <v>95830</v>
      </c>
      <c r="S70" s="238">
        <v>8.8000000000000007</v>
      </c>
      <c r="T70" s="148" t="str">
        <f t="shared" si="1"/>
        <v>〇</v>
      </c>
      <c r="U70" s="158">
        <f t="shared" si="5"/>
        <v>100</v>
      </c>
      <c r="V70" s="151"/>
      <c r="W70" s="151"/>
      <c r="X70" s="151"/>
      <c r="Y70" s="151"/>
      <c r="Z70" s="151"/>
      <c r="AA70" s="151"/>
      <c r="AB70" s="151"/>
      <c r="AC70" s="151"/>
      <c r="AD70" s="151"/>
      <c r="AE70" s="151"/>
      <c r="AF70" s="151"/>
      <c r="AG70" s="151"/>
      <c r="AH70" s="151"/>
      <c r="AI70" s="151"/>
      <c r="AJ70" s="151"/>
      <c r="AK70" s="151"/>
      <c r="AL70" s="151"/>
      <c r="AM70" s="151"/>
      <c r="AN70" s="151"/>
      <c r="AO70" s="151"/>
      <c r="AP70" s="151"/>
    </row>
    <row r="71" spans="1:42" ht="18.75" customHeight="1">
      <c r="A71" s="396" t="s">
        <v>258</v>
      </c>
      <c r="B71" s="141" t="s">
        <v>300</v>
      </c>
      <c r="C71" s="204">
        <v>594057</v>
      </c>
      <c r="D71" s="204">
        <v>223894</v>
      </c>
      <c r="E71" s="205">
        <v>37.700000000000003</v>
      </c>
      <c r="F71" s="204">
        <v>129609</v>
      </c>
      <c r="G71" s="206">
        <v>21.8</v>
      </c>
      <c r="H71" s="204">
        <v>87999</v>
      </c>
      <c r="I71" s="207">
        <v>14.8</v>
      </c>
      <c r="J71" s="204">
        <v>109061</v>
      </c>
      <c r="K71" s="207">
        <v>18.399999999999999</v>
      </c>
      <c r="L71" s="204">
        <v>107935</v>
      </c>
      <c r="M71" s="207">
        <v>18.2</v>
      </c>
      <c r="N71" s="208">
        <v>261102</v>
      </c>
      <c r="O71" s="207">
        <v>44</v>
      </c>
      <c r="P71" s="204">
        <v>150126</v>
      </c>
      <c r="Q71" s="207">
        <v>25.3</v>
      </c>
      <c r="R71" s="109">
        <v>69317</v>
      </c>
      <c r="S71" s="207">
        <v>11.7</v>
      </c>
      <c r="T71" s="148" t="str">
        <f t="shared" ref="T71:T75" si="6">IF(D71+J71+N71=C71,"〇","✖")</f>
        <v>〇</v>
      </c>
      <c r="U71" s="158">
        <f t="shared" ref="U71:U73" si="7">E71+K71+O71</f>
        <v>100.1</v>
      </c>
      <c r="V71" s="151"/>
      <c r="W71" s="151"/>
      <c r="X71" s="151"/>
      <c r="Y71" s="151"/>
      <c r="Z71" s="151"/>
      <c r="AA71" s="151"/>
      <c r="AB71" s="151"/>
      <c r="AC71" s="151"/>
      <c r="AD71" s="151"/>
      <c r="AE71" s="151"/>
      <c r="AF71" s="151"/>
      <c r="AG71" s="151"/>
      <c r="AH71" s="151"/>
      <c r="AI71" s="151"/>
      <c r="AJ71" s="151"/>
      <c r="AK71" s="151"/>
      <c r="AL71" s="151"/>
      <c r="AM71" s="151"/>
      <c r="AN71" s="151"/>
      <c r="AO71" s="151"/>
      <c r="AP71" s="151"/>
    </row>
    <row r="72" spans="1:42" ht="18.75" customHeight="1">
      <c r="A72" s="396"/>
      <c r="B72" s="141" t="s">
        <v>304</v>
      </c>
      <c r="C72" s="204">
        <v>619118</v>
      </c>
      <c r="D72" s="204">
        <v>222146</v>
      </c>
      <c r="E72" s="205">
        <v>35.9</v>
      </c>
      <c r="F72" s="204">
        <v>125594</v>
      </c>
      <c r="G72" s="206">
        <v>20.3</v>
      </c>
      <c r="H72" s="204">
        <v>90153</v>
      </c>
      <c r="I72" s="207">
        <v>14.6</v>
      </c>
      <c r="J72" s="204">
        <v>108502</v>
      </c>
      <c r="K72" s="207">
        <v>17.5</v>
      </c>
      <c r="L72" s="204">
        <v>107332</v>
      </c>
      <c r="M72" s="207">
        <v>17.3</v>
      </c>
      <c r="N72" s="208">
        <v>288470</v>
      </c>
      <c r="O72" s="207">
        <v>46.6</v>
      </c>
      <c r="P72" s="204">
        <v>156226</v>
      </c>
      <c r="Q72" s="207">
        <v>25.2</v>
      </c>
      <c r="R72" s="109">
        <v>68926</v>
      </c>
      <c r="S72" s="207">
        <v>11.1</v>
      </c>
      <c r="T72" s="148" t="str">
        <f t="shared" si="6"/>
        <v>〇</v>
      </c>
      <c r="U72" s="158">
        <f t="shared" si="7"/>
        <v>100</v>
      </c>
      <c r="V72" s="151"/>
      <c r="W72" s="151"/>
      <c r="X72" s="151"/>
      <c r="Y72" s="151"/>
      <c r="Z72" s="151"/>
      <c r="AA72" s="151"/>
      <c r="AB72" s="151"/>
      <c r="AC72" s="151"/>
      <c r="AD72" s="151"/>
      <c r="AE72" s="151"/>
      <c r="AF72" s="151"/>
      <c r="AG72" s="151"/>
      <c r="AH72" s="151"/>
      <c r="AI72" s="151"/>
      <c r="AJ72" s="151"/>
      <c r="AK72" s="151"/>
      <c r="AL72" s="151"/>
      <c r="AM72" s="151"/>
      <c r="AN72" s="151"/>
      <c r="AO72" s="151"/>
      <c r="AP72" s="151"/>
    </row>
    <row r="73" spans="1:42" ht="18.75" customHeight="1">
      <c r="A73" s="396"/>
      <c r="B73" s="141" t="s">
        <v>305</v>
      </c>
      <c r="C73" s="204">
        <v>614213</v>
      </c>
      <c r="D73" s="204">
        <v>223598</v>
      </c>
      <c r="E73" s="205">
        <v>36.4</v>
      </c>
      <c r="F73" s="204">
        <v>125954</v>
      </c>
      <c r="G73" s="206">
        <v>20.5</v>
      </c>
      <c r="H73" s="204">
        <v>90578</v>
      </c>
      <c r="I73" s="207">
        <v>14.7</v>
      </c>
      <c r="J73" s="204">
        <v>105604</v>
      </c>
      <c r="K73" s="207">
        <v>17.2</v>
      </c>
      <c r="L73" s="204">
        <v>105052</v>
      </c>
      <c r="M73" s="207">
        <v>17.100000000000001</v>
      </c>
      <c r="N73" s="208">
        <v>285011</v>
      </c>
      <c r="O73" s="207">
        <v>46.4</v>
      </c>
      <c r="P73" s="204">
        <v>155134</v>
      </c>
      <c r="Q73" s="207">
        <v>25.3</v>
      </c>
      <c r="R73" s="109">
        <v>75812</v>
      </c>
      <c r="S73" s="207">
        <v>12.3</v>
      </c>
      <c r="T73" s="148" t="str">
        <f>IF(D73+J73+N73=C73,"〇","✖")</f>
        <v>〇</v>
      </c>
      <c r="U73" s="158">
        <f t="shared" si="7"/>
        <v>100</v>
      </c>
      <c r="V73" s="151"/>
      <c r="W73" s="151"/>
      <c r="X73" s="151"/>
      <c r="Y73" s="151"/>
      <c r="Z73" s="151"/>
      <c r="AA73" s="151"/>
      <c r="AB73" s="151"/>
      <c r="AC73" s="151"/>
      <c r="AD73" s="151"/>
      <c r="AE73" s="151"/>
      <c r="AF73" s="151"/>
      <c r="AG73" s="151"/>
      <c r="AH73" s="151"/>
      <c r="AI73" s="151"/>
      <c r="AJ73" s="151"/>
      <c r="AK73" s="151"/>
      <c r="AL73" s="151"/>
      <c r="AM73" s="151"/>
      <c r="AN73" s="151"/>
      <c r="AO73" s="151"/>
      <c r="AP73" s="151"/>
    </row>
    <row r="74" spans="1:42" ht="18.75" customHeight="1">
      <c r="A74" s="396"/>
      <c r="B74" s="141" t="s">
        <v>308</v>
      </c>
      <c r="C74" s="204">
        <v>588990</v>
      </c>
      <c r="D74" s="204">
        <v>216430</v>
      </c>
      <c r="E74" s="205">
        <v>36.700000000000003</v>
      </c>
      <c r="F74" s="204">
        <v>119380</v>
      </c>
      <c r="G74" s="206">
        <v>20.3</v>
      </c>
      <c r="H74" s="204">
        <v>90649</v>
      </c>
      <c r="I74" s="207">
        <v>15.4</v>
      </c>
      <c r="J74" s="204">
        <v>99479</v>
      </c>
      <c r="K74" s="207">
        <v>16.899999999999999</v>
      </c>
      <c r="L74" s="204">
        <v>95906</v>
      </c>
      <c r="M74" s="207">
        <v>16.3</v>
      </c>
      <c r="N74" s="208">
        <v>273081</v>
      </c>
      <c r="O74" s="207">
        <v>46.4</v>
      </c>
      <c r="P74" s="204">
        <v>139272</v>
      </c>
      <c r="Q74" s="207">
        <v>23.6</v>
      </c>
      <c r="R74" s="109">
        <v>83153</v>
      </c>
      <c r="S74" s="207">
        <v>14.1</v>
      </c>
      <c r="T74" s="148" t="str">
        <f t="shared" si="6"/>
        <v>〇</v>
      </c>
      <c r="U74" s="158">
        <f>E74+K74+O74</f>
        <v>100</v>
      </c>
      <c r="V74" s="151"/>
      <c r="W74" s="151"/>
      <c r="X74" s="151"/>
      <c r="Y74" s="151"/>
      <c r="Z74" s="151"/>
      <c r="AA74" s="151"/>
      <c r="AB74" s="151"/>
      <c r="AC74" s="151"/>
      <c r="AD74" s="151"/>
      <c r="AE74" s="151"/>
      <c r="AF74" s="151"/>
      <c r="AG74" s="151"/>
      <c r="AH74" s="151"/>
      <c r="AI74" s="151"/>
      <c r="AJ74" s="151"/>
      <c r="AK74" s="151"/>
      <c r="AL74" s="151"/>
      <c r="AM74" s="151"/>
      <c r="AN74" s="151"/>
      <c r="AO74" s="151"/>
      <c r="AP74" s="151"/>
    </row>
    <row r="75" spans="1:42" ht="18.75" customHeight="1">
      <c r="A75" s="397"/>
      <c r="B75" s="191" t="s">
        <v>320</v>
      </c>
      <c r="C75" s="235">
        <v>589847</v>
      </c>
      <c r="D75" s="235">
        <v>227083</v>
      </c>
      <c r="E75" s="236">
        <v>38.498627610210782</v>
      </c>
      <c r="F75" s="235">
        <v>129137</v>
      </c>
      <c r="G75" s="237">
        <v>21.893304534904814</v>
      </c>
      <c r="H75" s="235">
        <v>91583</v>
      </c>
      <c r="I75" s="238">
        <v>15.526568754270176</v>
      </c>
      <c r="J75" s="235">
        <v>111263</v>
      </c>
      <c r="K75" s="238">
        <v>18.863027191797194</v>
      </c>
      <c r="L75" s="235">
        <v>99051</v>
      </c>
      <c r="M75" s="238">
        <v>16.79265979143744</v>
      </c>
      <c r="N75" s="209">
        <v>251501</v>
      </c>
      <c r="O75" s="238">
        <v>42.638345197992024</v>
      </c>
      <c r="P75" s="235">
        <v>135120</v>
      </c>
      <c r="Q75" s="238">
        <v>22.907635369850148</v>
      </c>
      <c r="R75" s="239">
        <v>60065</v>
      </c>
      <c r="S75" s="238">
        <v>10.183149189535591</v>
      </c>
      <c r="T75" s="148" t="str">
        <f t="shared" si="6"/>
        <v>〇</v>
      </c>
      <c r="U75" s="158">
        <f t="shared" ref="U75:U78" si="8">E75+K75+O75</f>
        <v>100</v>
      </c>
      <c r="V75" s="151"/>
      <c r="W75" s="151"/>
      <c r="X75" s="151"/>
      <c r="Y75" s="151"/>
      <c r="Z75" s="151"/>
      <c r="AA75" s="151"/>
      <c r="AB75" s="151"/>
      <c r="AC75" s="151"/>
      <c r="AD75" s="151"/>
      <c r="AE75" s="151"/>
      <c r="AF75" s="151"/>
      <c r="AG75" s="151"/>
      <c r="AH75" s="151"/>
      <c r="AI75" s="151"/>
      <c r="AJ75" s="151"/>
      <c r="AK75" s="151"/>
      <c r="AL75" s="151"/>
      <c r="AM75" s="151"/>
      <c r="AN75" s="151"/>
      <c r="AO75" s="151"/>
      <c r="AP75" s="151"/>
    </row>
    <row r="76" spans="1:42" ht="18.75" customHeight="1">
      <c r="A76" s="396" t="s">
        <v>303</v>
      </c>
      <c r="B76" s="141" t="s">
        <v>300</v>
      </c>
      <c r="C76" s="204">
        <v>609964</v>
      </c>
      <c r="D76" s="204">
        <v>228844</v>
      </c>
      <c r="E76" s="205">
        <v>37.517623990924051</v>
      </c>
      <c r="F76" s="204">
        <v>130706</v>
      </c>
      <c r="G76" s="206">
        <v>21.428477746227646</v>
      </c>
      <c r="H76" s="204">
        <v>87215</v>
      </c>
      <c r="I76" s="207">
        <v>14.298384822710849</v>
      </c>
      <c r="J76" s="204">
        <v>115699</v>
      </c>
      <c r="K76" s="207">
        <v>18.968168613229633</v>
      </c>
      <c r="L76" s="204">
        <v>113650</v>
      </c>
      <c r="M76" s="207">
        <v>18.632247149012073</v>
      </c>
      <c r="N76" s="208">
        <v>265421</v>
      </c>
      <c r="O76" s="207">
        <v>43.514207395846313</v>
      </c>
      <c r="P76" s="204">
        <v>184429</v>
      </c>
      <c r="Q76" s="207">
        <v>30.236046717511194</v>
      </c>
      <c r="R76" s="109">
        <v>40433</v>
      </c>
      <c r="S76" s="207">
        <v>6.6287518607655542</v>
      </c>
      <c r="T76" s="148" t="str">
        <f t="shared" ref="T76:T77" si="9">IF(D76+J76+N76=C76,"〇","✖")</f>
        <v>〇</v>
      </c>
      <c r="U76" s="158">
        <f>E76+K76+O76</f>
        <v>100</v>
      </c>
      <c r="V76" s="151"/>
      <c r="W76" s="151"/>
      <c r="X76" s="151"/>
      <c r="Y76" s="151"/>
      <c r="Z76" s="151"/>
      <c r="AA76" s="151"/>
      <c r="AB76" s="151"/>
      <c r="AC76" s="151"/>
      <c r="AD76" s="151"/>
      <c r="AE76" s="151"/>
      <c r="AF76" s="151"/>
      <c r="AG76" s="151"/>
      <c r="AH76" s="151"/>
      <c r="AI76" s="151"/>
      <c r="AJ76" s="151"/>
      <c r="AK76" s="151"/>
      <c r="AL76" s="151"/>
      <c r="AM76" s="151"/>
      <c r="AN76" s="151"/>
      <c r="AO76" s="151"/>
      <c r="AP76" s="151"/>
    </row>
    <row r="77" spans="1:42" ht="18.75" customHeight="1">
      <c r="A77" s="396"/>
      <c r="B77" s="141" t="s">
        <v>304</v>
      </c>
      <c r="C77" s="204">
        <v>656268</v>
      </c>
      <c r="D77" s="204">
        <v>232849</v>
      </c>
      <c r="E77" s="205">
        <v>35.480779193865921</v>
      </c>
      <c r="F77" s="204">
        <v>128087</v>
      </c>
      <c r="G77" s="206">
        <v>19.517483710922974</v>
      </c>
      <c r="H77" s="204">
        <v>93209</v>
      </c>
      <c r="I77" s="207">
        <v>14.20288662558589</v>
      </c>
      <c r="J77" s="204">
        <v>122918</v>
      </c>
      <c r="K77" s="207">
        <v>18.729848171783477</v>
      </c>
      <c r="L77" s="204">
        <v>122163</v>
      </c>
      <c r="M77" s="207">
        <v>18.614803708241144</v>
      </c>
      <c r="N77" s="208">
        <v>300501</v>
      </c>
      <c r="O77" s="207">
        <v>45.789372634350599</v>
      </c>
      <c r="P77" s="204">
        <v>185498</v>
      </c>
      <c r="Q77" s="207">
        <v>28.265586620100326</v>
      </c>
      <c r="R77" s="109">
        <v>56798</v>
      </c>
      <c r="S77" s="207">
        <v>8.6546959473873475</v>
      </c>
      <c r="T77" s="148" t="str">
        <f t="shared" si="9"/>
        <v>〇</v>
      </c>
      <c r="U77" s="158">
        <f t="shared" si="8"/>
        <v>100</v>
      </c>
      <c r="V77" s="151"/>
      <c r="W77" s="151"/>
      <c r="X77" s="151"/>
      <c r="Y77" s="151"/>
      <c r="Z77" s="151"/>
      <c r="AA77" s="151"/>
      <c r="AB77" s="151"/>
      <c r="AC77" s="151"/>
      <c r="AD77" s="151"/>
      <c r="AE77" s="151"/>
      <c r="AF77" s="151"/>
      <c r="AG77" s="151"/>
      <c r="AH77" s="151"/>
      <c r="AI77" s="151"/>
      <c r="AJ77" s="151"/>
      <c r="AK77" s="151"/>
      <c r="AL77" s="151"/>
      <c r="AM77" s="151"/>
      <c r="AN77" s="151"/>
      <c r="AO77" s="151"/>
      <c r="AP77" s="151"/>
    </row>
    <row r="78" spans="1:42" ht="18.75" customHeight="1">
      <c r="A78" s="396"/>
      <c r="B78" s="141" t="s">
        <v>305</v>
      </c>
      <c r="C78" s="204">
        <v>623878</v>
      </c>
      <c r="D78" s="204">
        <v>224788</v>
      </c>
      <c r="E78" s="205">
        <v>36.030762424704797</v>
      </c>
      <c r="F78" s="204">
        <v>127041</v>
      </c>
      <c r="G78" s="206">
        <v>20.363115865601898</v>
      </c>
      <c r="H78" s="204">
        <v>85394</v>
      </c>
      <c r="I78" s="207">
        <v>13.6876120010643</v>
      </c>
      <c r="J78" s="204">
        <v>112374</v>
      </c>
      <c r="K78" s="207">
        <v>18.012175457381101</v>
      </c>
      <c r="L78" s="204">
        <v>107325</v>
      </c>
      <c r="M78" s="207">
        <v>17.202882614870202</v>
      </c>
      <c r="N78" s="208">
        <v>286716</v>
      </c>
      <c r="O78" s="207">
        <v>45.957062117914099</v>
      </c>
      <c r="P78" s="204">
        <v>191035</v>
      </c>
      <c r="Q78" s="207">
        <v>30.620570047348998</v>
      </c>
      <c r="R78" s="109">
        <v>41625</v>
      </c>
      <c r="S78" s="207">
        <v>6.6719775340691596</v>
      </c>
      <c r="T78" s="148" t="str">
        <f>IF(D78+J78+N78=C78,"〇","✖")</f>
        <v>〇</v>
      </c>
      <c r="U78" s="158">
        <f t="shared" si="8"/>
        <v>100</v>
      </c>
      <c r="V78" s="151"/>
      <c r="W78" s="151"/>
      <c r="X78" s="151"/>
      <c r="Y78" s="151"/>
      <c r="Z78" s="151"/>
      <c r="AA78" s="151"/>
      <c r="AB78" s="151"/>
      <c r="AC78" s="151"/>
      <c r="AD78" s="151"/>
      <c r="AE78" s="151"/>
      <c r="AF78" s="151"/>
      <c r="AG78" s="151"/>
      <c r="AH78" s="151"/>
      <c r="AI78" s="151"/>
      <c r="AJ78" s="151"/>
      <c r="AK78" s="151"/>
      <c r="AL78" s="151"/>
      <c r="AM78" s="151"/>
      <c r="AN78" s="151"/>
      <c r="AO78" s="151"/>
      <c r="AP78" s="151"/>
    </row>
    <row r="79" spans="1:42" ht="18.75" customHeight="1">
      <c r="A79" s="396"/>
      <c r="B79" s="141" t="s">
        <v>308</v>
      </c>
      <c r="C79" s="204">
        <v>652502</v>
      </c>
      <c r="D79" s="204">
        <v>215337</v>
      </c>
      <c r="E79" s="205">
        <v>33.001737925707509</v>
      </c>
      <c r="F79" s="204">
        <v>122700</v>
      </c>
      <c r="G79" s="206">
        <v>18.804540062712451</v>
      </c>
      <c r="H79" s="204">
        <v>81011</v>
      </c>
      <c r="I79" s="207">
        <v>12.415440872211885</v>
      </c>
      <c r="J79" s="204">
        <v>130124</v>
      </c>
      <c r="K79" s="207">
        <v>19.942314353059455</v>
      </c>
      <c r="L79" s="204">
        <v>117907</v>
      </c>
      <c r="M79" s="207">
        <v>18.069982927255396</v>
      </c>
      <c r="N79" s="208">
        <v>307041</v>
      </c>
      <c r="O79" s="207">
        <v>47.055947721233039</v>
      </c>
      <c r="P79" s="204">
        <v>164531</v>
      </c>
      <c r="Q79" s="207">
        <v>25.215401638615663</v>
      </c>
      <c r="R79" s="109">
        <v>47278</v>
      </c>
      <c r="S79" s="207">
        <v>7.2456482892006457</v>
      </c>
      <c r="T79" s="148" t="str">
        <f t="shared" ref="T79:T80" si="10">IF(D79+J79+N79=C79,"〇","✖")</f>
        <v>〇</v>
      </c>
      <c r="U79" s="158">
        <f>E79+K79+O79</f>
        <v>100</v>
      </c>
      <c r="V79" s="151"/>
      <c r="W79" s="151"/>
      <c r="X79" s="151"/>
      <c r="Y79" s="151"/>
      <c r="Z79" s="151"/>
      <c r="AA79" s="151"/>
      <c r="AB79" s="151"/>
      <c r="AC79" s="151"/>
      <c r="AD79" s="151"/>
      <c r="AE79" s="151"/>
      <c r="AF79" s="151"/>
      <c r="AG79" s="151"/>
      <c r="AH79" s="151"/>
      <c r="AI79" s="151"/>
      <c r="AJ79" s="151"/>
      <c r="AK79" s="151"/>
      <c r="AL79" s="151"/>
      <c r="AM79" s="151"/>
      <c r="AN79" s="151"/>
      <c r="AO79" s="151"/>
      <c r="AP79" s="151"/>
    </row>
    <row r="80" spans="1:42" ht="18.75" customHeight="1">
      <c r="A80" s="397"/>
      <c r="B80" s="191" t="s">
        <v>320</v>
      </c>
      <c r="C80" s="235">
        <v>1012339</v>
      </c>
      <c r="D80" s="235">
        <v>223973</v>
      </c>
      <c r="E80" s="236">
        <v>22.1</v>
      </c>
      <c r="F80" s="235">
        <v>132601</v>
      </c>
      <c r="G80" s="237">
        <v>13.1</v>
      </c>
      <c r="H80" s="235">
        <v>80389</v>
      </c>
      <c r="I80" s="238">
        <v>7.9</v>
      </c>
      <c r="J80" s="235">
        <v>240104</v>
      </c>
      <c r="K80" s="238">
        <v>23.7</v>
      </c>
      <c r="L80" s="235">
        <v>108304</v>
      </c>
      <c r="M80" s="238">
        <v>10.7</v>
      </c>
      <c r="N80" s="209">
        <v>548262</v>
      </c>
      <c r="O80" s="238">
        <v>54.2</v>
      </c>
      <c r="P80" s="235">
        <v>200078</v>
      </c>
      <c r="Q80" s="238">
        <v>19.8</v>
      </c>
      <c r="R80" s="239">
        <v>8102</v>
      </c>
      <c r="S80" s="238">
        <v>0.8</v>
      </c>
      <c r="T80" s="148" t="str">
        <f t="shared" si="10"/>
        <v>〇</v>
      </c>
      <c r="U80" s="158">
        <f t="shared" ref="U80" si="11">E80+K80+O80</f>
        <v>100</v>
      </c>
      <c r="V80" s="151"/>
      <c r="W80" s="151"/>
      <c r="X80" s="151"/>
      <c r="Y80" s="151"/>
      <c r="Z80" s="151"/>
      <c r="AA80" s="151"/>
      <c r="AB80" s="151"/>
      <c r="AC80" s="151"/>
      <c r="AD80" s="151"/>
      <c r="AE80" s="151"/>
      <c r="AF80" s="151"/>
      <c r="AG80" s="151"/>
      <c r="AH80" s="151"/>
      <c r="AI80" s="151"/>
      <c r="AJ80" s="151"/>
      <c r="AK80" s="151"/>
      <c r="AL80" s="151"/>
      <c r="AM80" s="151"/>
      <c r="AN80" s="151"/>
      <c r="AO80" s="151"/>
      <c r="AP80" s="151"/>
    </row>
    <row r="81" spans="1:42" ht="18.75" customHeight="1">
      <c r="A81" s="396" t="s">
        <v>129</v>
      </c>
      <c r="B81" s="141" t="s">
        <v>300</v>
      </c>
      <c r="C81" s="204">
        <v>489370</v>
      </c>
      <c r="D81" s="204">
        <v>207639</v>
      </c>
      <c r="E81" s="205">
        <v>42.4</v>
      </c>
      <c r="F81" s="204">
        <v>114157</v>
      </c>
      <c r="G81" s="206">
        <v>23.3</v>
      </c>
      <c r="H81" s="204">
        <v>82484</v>
      </c>
      <c r="I81" s="207">
        <v>16.899999999999999</v>
      </c>
      <c r="J81" s="204">
        <v>116655</v>
      </c>
      <c r="K81" s="207">
        <v>23.8</v>
      </c>
      <c r="L81" s="204">
        <v>115873</v>
      </c>
      <c r="M81" s="207">
        <v>23.7</v>
      </c>
      <c r="N81" s="208">
        <v>165076</v>
      </c>
      <c r="O81" s="207">
        <v>33.700000000000003</v>
      </c>
      <c r="P81" s="204">
        <v>96314</v>
      </c>
      <c r="Q81" s="207">
        <v>19.7</v>
      </c>
      <c r="R81" s="109">
        <v>33879</v>
      </c>
      <c r="S81" s="207">
        <v>6.9</v>
      </c>
      <c r="T81" s="148" t="str">
        <f t="shared" si="1"/>
        <v>〇</v>
      </c>
      <c r="U81" s="158">
        <f t="shared" si="5"/>
        <v>99.9</v>
      </c>
      <c r="V81" s="151"/>
      <c r="W81" s="151"/>
      <c r="X81" s="151"/>
      <c r="Y81" s="151"/>
      <c r="Z81" s="151"/>
      <c r="AA81" s="151"/>
      <c r="AB81" s="151"/>
      <c r="AC81" s="151"/>
      <c r="AD81" s="151"/>
      <c r="AE81" s="151"/>
      <c r="AF81" s="151"/>
      <c r="AG81" s="151"/>
      <c r="AH81" s="151"/>
      <c r="AI81" s="151"/>
      <c r="AJ81" s="151"/>
      <c r="AK81" s="151"/>
      <c r="AL81" s="151"/>
      <c r="AM81" s="151"/>
      <c r="AN81" s="151"/>
      <c r="AO81" s="151"/>
      <c r="AP81" s="151"/>
    </row>
    <row r="82" spans="1:42" ht="18.75" customHeight="1">
      <c r="A82" s="396"/>
      <c r="B82" s="141" t="s">
        <v>304</v>
      </c>
      <c r="C82" s="204">
        <v>557756</v>
      </c>
      <c r="D82" s="204">
        <v>212764</v>
      </c>
      <c r="E82" s="205">
        <v>38.1</v>
      </c>
      <c r="F82" s="204">
        <v>111013</v>
      </c>
      <c r="G82" s="206">
        <v>19.899999999999999</v>
      </c>
      <c r="H82" s="204">
        <v>90046</v>
      </c>
      <c r="I82" s="207">
        <v>16.100000000000001</v>
      </c>
      <c r="J82" s="204">
        <v>120945</v>
      </c>
      <c r="K82" s="207">
        <v>21.7</v>
      </c>
      <c r="L82" s="204">
        <v>119795</v>
      </c>
      <c r="M82" s="207">
        <v>21.5</v>
      </c>
      <c r="N82" s="208">
        <v>224047</v>
      </c>
      <c r="O82" s="207">
        <v>40.200000000000003</v>
      </c>
      <c r="P82" s="204">
        <v>134307</v>
      </c>
      <c r="Q82" s="207">
        <v>24.1</v>
      </c>
      <c r="R82" s="109">
        <v>47386</v>
      </c>
      <c r="S82" s="207">
        <v>8.5</v>
      </c>
      <c r="T82" s="148" t="str">
        <f t="shared" si="1"/>
        <v>〇</v>
      </c>
      <c r="U82" s="158">
        <f t="shared" si="5"/>
        <v>100</v>
      </c>
      <c r="V82" s="151"/>
      <c r="W82" s="151"/>
      <c r="X82" s="151"/>
      <c r="Y82" s="151"/>
      <c r="Z82" s="151"/>
      <c r="AA82" s="151"/>
      <c r="AB82" s="151"/>
      <c r="AC82" s="151"/>
      <c r="AD82" s="151"/>
      <c r="AE82" s="151"/>
      <c r="AF82" s="151"/>
      <c r="AG82" s="151"/>
      <c r="AH82" s="151"/>
      <c r="AI82" s="151"/>
      <c r="AJ82" s="151"/>
      <c r="AK82" s="151"/>
      <c r="AL82" s="151"/>
      <c r="AM82" s="151"/>
      <c r="AN82" s="151"/>
      <c r="AO82" s="151"/>
      <c r="AP82" s="151"/>
    </row>
    <row r="83" spans="1:42" ht="18.75" customHeight="1">
      <c r="A83" s="396"/>
      <c r="B83" s="141" t="s">
        <v>305</v>
      </c>
      <c r="C83" s="204">
        <v>535947</v>
      </c>
      <c r="D83" s="204">
        <v>199063</v>
      </c>
      <c r="E83" s="205">
        <v>37.200000000000003</v>
      </c>
      <c r="F83" s="204">
        <v>112082</v>
      </c>
      <c r="G83" s="206">
        <v>21</v>
      </c>
      <c r="H83" s="204">
        <v>74154</v>
      </c>
      <c r="I83" s="207">
        <v>13.8</v>
      </c>
      <c r="J83" s="204">
        <v>125955</v>
      </c>
      <c r="K83" s="207">
        <v>23.5</v>
      </c>
      <c r="L83" s="204">
        <v>120840</v>
      </c>
      <c r="M83" s="207">
        <v>22.5</v>
      </c>
      <c r="N83" s="208">
        <v>210929</v>
      </c>
      <c r="O83" s="207">
        <v>39.299999999999997</v>
      </c>
      <c r="P83" s="204">
        <v>128071</v>
      </c>
      <c r="Q83" s="207">
        <v>23.9</v>
      </c>
      <c r="R83" s="109">
        <v>35242</v>
      </c>
      <c r="S83" s="207">
        <v>6.5</v>
      </c>
      <c r="T83" s="148" t="str">
        <f t="shared" si="1"/>
        <v>〇</v>
      </c>
      <c r="U83" s="158">
        <f t="shared" si="5"/>
        <v>100</v>
      </c>
      <c r="V83" s="151"/>
      <c r="W83" s="151"/>
      <c r="X83" s="151"/>
      <c r="Y83" s="151"/>
      <c r="Z83" s="151"/>
      <c r="AA83" s="151"/>
      <c r="AB83" s="151"/>
      <c r="AC83" s="151"/>
      <c r="AD83" s="151"/>
      <c r="AE83" s="151"/>
      <c r="AF83" s="151"/>
      <c r="AG83" s="151"/>
      <c r="AH83" s="151"/>
      <c r="AI83" s="151"/>
      <c r="AJ83" s="151"/>
      <c r="AK83" s="151"/>
      <c r="AL83" s="151"/>
      <c r="AM83" s="151"/>
      <c r="AN83" s="151"/>
      <c r="AO83" s="151"/>
      <c r="AP83" s="151"/>
    </row>
    <row r="84" spans="1:42" ht="18.75" customHeight="1">
      <c r="A84" s="396"/>
      <c r="B84" s="141" t="s">
        <v>308</v>
      </c>
      <c r="C84" s="204">
        <v>523817</v>
      </c>
      <c r="D84" s="204">
        <v>186709</v>
      </c>
      <c r="E84" s="205">
        <v>35.5</v>
      </c>
      <c r="F84" s="204">
        <v>108366</v>
      </c>
      <c r="G84" s="206">
        <v>20.6</v>
      </c>
      <c r="H84" s="204">
        <v>65639</v>
      </c>
      <c r="I84" s="207">
        <v>12.5</v>
      </c>
      <c r="J84" s="204">
        <v>140202</v>
      </c>
      <c r="K84" s="207">
        <v>26.8</v>
      </c>
      <c r="L84" s="204">
        <v>131243</v>
      </c>
      <c r="M84" s="207">
        <v>25.1</v>
      </c>
      <c r="N84" s="208">
        <v>196906</v>
      </c>
      <c r="O84" s="207">
        <v>37.700000000000003</v>
      </c>
      <c r="P84" s="204">
        <v>107264</v>
      </c>
      <c r="Q84" s="207">
        <v>20.5</v>
      </c>
      <c r="R84" s="109">
        <v>32759</v>
      </c>
      <c r="S84" s="207">
        <v>6.3</v>
      </c>
      <c r="T84" s="148" t="str">
        <f t="shared" si="1"/>
        <v>〇</v>
      </c>
      <c r="U84" s="158">
        <f t="shared" si="5"/>
        <v>100</v>
      </c>
      <c r="V84" s="151"/>
      <c r="W84" s="151"/>
      <c r="X84" s="151"/>
      <c r="Y84" s="151"/>
      <c r="Z84" s="151"/>
      <c r="AA84" s="151"/>
      <c r="AB84" s="151"/>
      <c r="AC84" s="151"/>
      <c r="AD84" s="151"/>
      <c r="AE84" s="151"/>
      <c r="AF84" s="151"/>
      <c r="AG84" s="151"/>
      <c r="AH84" s="151"/>
      <c r="AI84" s="151"/>
      <c r="AJ84" s="151"/>
      <c r="AK84" s="151"/>
      <c r="AL84" s="151"/>
      <c r="AM84" s="151"/>
      <c r="AN84" s="151"/>
      <c r="AO84" s="151"/>
      <c r="AP84" s="151"/>
    </row>
    <row r="85" spans="1:42" ht="18.75" customHeight="1">
      <c r="A85" s="397"/>
      <c r="B85" s="191" t="s">
        <v>320</v>
      </c>
      <c r="C85" s="235">
        <v>511184</v>
      </c>
      <c r="D85" s="235">
        <v>209262</v>
      </c>
      <c r="E85" s="236">
        <v>41</v>
      </c>
      <c r="F85" s="235">
        <v>118108</v>
      </c>
      <c r="G85" s="237">
        <v>23.1</v>
      </c>
      <c r="H85" s="235">
        <v>78117</v>
      </c>
      <c r="I85" s="238">
        <v>15.3</v>
      </c>
      <c r="J85" s="235">
        <v>120654</v>
      </c>
      <c r="K85" s="238">
        <v>23.6</v>
      </c>
      <c r="L85" s="235">
        <v>114793</v>
      </c>
      <c r="M85" s="238">
        <v>22.5</v>
      </c>
      <c r="N85" s="209">
        <v>181268</v>
      </c>
      <c r="O85" s="238">
        <v>35.4</v>
      </c>
      <c r="P85" s="235">
        <v>107529</v>
      </c>
      <c r="Q85" s="238">
        <v>21</v>
      </c>
      <c r="R85" s="239">
        <v>28362</v>
      </c>
      <c r="S85" s="238">
        <v>5.5</v>
      </c>
      <c r="T85" s="148" t="str">
        <f t="shared" si="1"/>
        <v>〇</v>
      </c>
      <c r="U85" s="158">
        <f t="shared" ref="U85:U116" si="12">E85+K85+O85</f>
        <v>100</v>
      </c>
      <c r="V85" s="151"/>
      <c r="W85" s="151"/>
      <c r="X85" s="151"/>
      <c r="Y85" s="151"/>
      <c r="Z85" s="151"/>
      <c r="AA85" s="151"/>
      <c r="AB85" s="151"/>
      <c r="AC85" s="151"/>
      <c r="AD85" s="151"/>
      <c r="AE85" s="151"/>
      <c r="AF85" s="151"/>
      <c r="AG85" s="151"/>
      <c r="AH85" s="151"/>
      <c r="AI85" s="151"/>
      <c r="AJ85" s="151"/>
      <c r="AK85" s="151"/>
      <c r="AL85" s="151"/>
      <c r="AM85" s="151"/>
      <c r="AN85" s="151"/>
      <c r="AO85" s="151"/>
      <c r="AP85" s="151"/>
    </row>
    <row r="86" spans="1:42" ht="18.75" customHeight="1">
      <c r="A86" s="378" t="s">
        <v>30</v>
      </c>
      <c r="B86" s="141" t="s">
        <v>300</v>
      </c>
      <c r="C86" s="204">
        <v>566717</v>
      </c>
      <c r="D86" s="204">
        <v>194681</v>
      </c>
      <c r="E86" s="205">
        <v>34.4</v>
      </c>
      <c r="F86" s="204">
        <v>113356</v>
      </c>
      <c r="G86" s="206">
        <v>20</v>
      </c>
      <c r="H86" s="204">
        <v>73684</v>
      </c>
      <c r="I86" s="207">
        <v>13</v>
      </c>
      <c r="J86" s="204">
        <v>119559</v>
      </c>
      <c r="K86" s="207">
        <v>21.1</v>
      </c>
      <c r="L86" s="204">
        <v>114829</v>
      </c>
      <c r="M86" s="207">
        <v>20.3</v>
      </c>
      <c r="N86" s="208">
        <v>252477</v>
      </c>
      <c r="O86" s="207">
        <v>44.6</v>
      </c>
      <c r="P86" s="204">
        <v>119823</v>
      </c>
      <c r="Q86" s="207">
        <v>21.1</v>
      </c>
      <c r="R86" s="109">
        <v>100263</v>
      </c>
      <c r="S86" s="207">
        <v>17.7</v>
      </c>
      <c r="T86" s="148" t="str">
        <f t="shared" ref="T86:T159" si="13">IF(D86+J86+N86=C86,"〇","✖")</f>
        <v>〇</v>
      </c>
      <c r="U86" s="158">
        <f t="shared" si="12"/>
        <v>100.1</v>
      </c>
      <c r="V86" s="151"/>
      <c r="W86" s="151"/>
      <c r="X86" s="151"/>
      <c r="Y86" s="151"/>
      <c r="Z86" s="151"/>
      <c r="AA86" s="151"/>
      <c r="AB86" s="151"/>
      <c r="AC86" s="151"/>
      <c r="AD86" s="151"/>
      <c r="AE86" s="151"/>
      <c r="AF86" s="151"/>
      <c r="AG86" s="151"/>
      <c r="AH86" s="151"/>
      <c r="AI86" s="151"/>
      <c r="AJ86" s="151"/>
      <c r="AK86" s="151"/>
      <c r="AL86" s="151"/>
      <c r="AM86" s="151"/>
      <c r="AN86" s="151"/>
      <c r="AO86" s="151"/>
      <c r="AP86" s="151"/>
    </row>
    <row r="87" spans="1:42" ht="18.75" customHeight="1">
      <c r="A87" s="392"/>
      <c r="B87" s="141" t="s">
        <v>304</v>
      </c>
      <c r="C87" s="204">
        <v>571834</v>
      </c>
      <c r="D87" s="204">
        <v>193879</v>
      </c>
      <c r="E87" s="205">
        <v>33.9</v>
      </c>
      <c r="F87" s="204">
        <v>113261</v>
      </c>
      <c r="G87" s="206">
        <v>19.8</v>
      </c>
      <c r="H87" s="204">
        <v>72417</v>
      </c>
      <c r="I87" s="207">
        <v>12.6</v>
      </c>
      <c r="J87" s="204">
        <v>105592</v>
      </c>
      <c r="K87" s="207">
        <v>18.5</v>
      </c>
      <c r="L87" s="204">
        <v>104379</v>
      </c>
      <c r="M87" s="207">
        <v>18.3</v>
      </c>
      <c r="N87" s="208">
        <v>272363</v>
      </c>
      <c r="O87" s="207">
        <v>47.6</v>
      </c>
      <c r="P87" s="204">
        <v>130299</v>
      </c>
      <c r="Q87" s="207">
        <v>22.8</v>
      </c>
      <c r="R87" s="109">
        <v>77375</v>
      </c>
      <c r="S87" s="207">
        <v>13.5</v>
      </c>
      <c r="T87" s="148" t="str">
        <f t="shared" si="13"/>
        <v>〇</v>
      </c>
      <c r="U87" s="158">
        <f t="shared" si="12"/>
        <v>100</v>
      </c>
      <c r="V87" s="151"/>
      <c r="W87" s="151"/>
      <c r="X87" s="151"/>
      <c r="Y87" s="151"/>
      <c r="Z87" s="151"/>
      <c r="AA87" s="151"/>
      <c r="AB87" s="151"/>
      <c r="AC87" s="151"/>
      <c r="AD87" s="151"/>
      <c r="AE87" s="151"/>
      <c r="AF87" s="151"/>
      <c r="AG87" s="151"/>
      <c r="AH87" s="151"/>
      <c r="AI87" s="151"/>
      <c r="AJ87" s="151"/>
      <c r="AK87" s="151"/>
      <c r="AL87" s="151"/>
      <c r="AM87" s="151"/>
      <c r="AN87" s="151"/>
      <c r="AO87" s="151"/>
      <c r="AP87" s="151"/>
    </row>
    <row r="88" spans="1:42" ht="18.75" customHeight="1">
      <c r="A88" s="392"/>
      <c r="B88" s="141" t="s">
        <v>305</v>
      </c>
      <c r="C88" s="204">
        <v>583046</v>
      </c>
      <c r="D88" s="204">
        <v>193517</v>
      </c>
      <c r="E88" s="205">
        <v>33.200000000000003</v>
      </c>
      <c r="F88" s="204">
        <v>114307</v>
      </c>
      <c r="G88" s="206">
        <v>19.600000000000001</v>
      </c>
      <c r="H88" s="204">
        <v>70068</v>
      </c>
      <c r="I88" s="207">
        <v>12</v>
      </c>
      <c r="J88" s="204">
        <v>114383</v>
      </c>
      <c r="K88" s="207">
        <v>19.600000000000001</v>
      </c>
      <c r="L88" s="204">
        <v>113391</v>
      </c>
      <c r="M88" s="207">
        <v>19.400000000000002</v>
      </c>
      <c r="N88" s="208">
        <v>275146</v>
      </c>
      <c r="O88" s="207">
        <v>47.2</v>
      </c>
      <c r="P88" s="204">
        <v>130850</v>
      </c>
      <c r="Q88" s="207">
        <v>22.5</v>
      </c>
      <c r="R88" s="109">
        <v>75388</v>
      </c>
      <c r="S88" s="207">
        <v>12.9</v>
      </c>
      <c r="T88" s="148" t="str">
        <f t="shared" si="13"/>
        <v>〇</v>
      </c>
      <c r="U88" s="158">
        <f t="shared" si="12"/>
        <v>100</v>
      </c>
      <c r="V88" s="151"/>
      <c r="W88" s="151"/>
      <c r="X88" s="151"/>
      <c r="Y88" s="151"/>
      <c r="Z88" s="151"/>
      <c r="AA88" s="151"/>
      <c r="AB88" s="151"/>
      <c r="AC88" s="151"/>
      <c r="AD88" s="151"/>
      <c r="AE88" s="151"/>
      <c r="AF88" s="151"/>
      <c r="AG88" s="151"/>
      <c r="AH88" s="151"/>
      <c r="AI88" s="151"/>
      <c r="AJ88" s="151"/>
      <c r="AK88" s="151"/>
      <c r="AL88" s="151"/>
      <c r="AM88" s="151"/>
      <c r="AN88" s="151"/>
      <c r="AO88" s="151"/>
      <c r="AP88" s="151"/>
    </row>
    <row r="89" spans="1:42" ht="18.75" customHeight="1">
      <c r="A89" s="392"/>
      <c r="B89" s="141" t="s">
        <v>308</v>
      </c>
      <c r="C89" s="204">
        <v>544040</v>
      </c>
      <c r="D89" s="204">
        <v>190153</v>
      </c>
      <c r="E89" s="205">
        <v>34.9</v>
      </c>
      <c r="F89" s="204">
        <v>108877</v>
      </c>
      <c r="G89" s="206">
        <v>20</v>
      </c>
      <c r="H89" s="204">
        <v>72804</v>
      </c>
      <c r="I89" s="207">
        <v>13.4</v>
      </c>
      <c r="J89" s="204">
        <v>114615</v>
      </c>
      <c r="K89" s="207">
        <v>21.1</v>
      </c>
      <c r="L89" s="204">
        <v>113323</v>
      </c>
      <c r="M89" s="207">
        <v>20.9</v>
      </c>
      <c r="N89" s="208">
        <v>239272</v>
      </c>
      <c r="O89" s="207">
        <v>44</v>
      </c>
      <c r="P89" s="204">
        <v>115709</v>
      </c>
      <c r="Q89" s="207">
        <v>21.3</v>
      </c>
      <c r="R89" s="109">
        <v>76094</v>
      </c>
      <c r="S89" s="207">
        <v>14</v>
      </c>
      <c r="T89" s="148" t="str">
        <f t="shared" si="13"/>
        <v>〇</v>
      </c>
      <c r="U89" s="158">
        <f t="shared" si="12"/>
        <v>100</v>
      </c>
      <c r="V89" s="151"/>
      <c r="W89" s="151"/>
      <c r="X89" s="151"/>
      <c r="Y89" s="151"/>
      <c r="Z89" s="151"/>
      <c r="AA89" s="151"/>
      <c r="AB89" s="151"/>
      <c r="AC89" s="151"/>
      <c r="AD89" s="151"/>
      <c r="AE89" s="151"/>
      <c r="AF89" s="151"/>
      <c r="AG89" s="151"/>
      <c r="AH89" s="151"/>
      <c r="AI89" s="151"/>
      <c r="AJ89" s="151"/>
      <c r="AK89" s="151"/>
      <c r="AL89" s="151"/>
      <c r="AM89" s="151"/>
      <c r="AN89" s="151"/>
      <c r="AO89" s="151"/>
      <c r="AP89" s="151"/>
    </row>
    <row r="90" spans="1:42" ht="18.75" customHeight="1">
      <c r="A90" s="393"/>
      <c r="B90" s="191" t="s">
        <v>320</v>
      </c>
      <c r="C90" s="235">
        <v>545069</v>
      </c>
      <c r="D90" s="235">
        <v>198813</v>
      </c>
      <c r="E90" s="236">
        <v>36.474831626821555</v>
      </c>
      <c r="F90" s="235">
        <v>116656</v>
      </c>
      <c r="G90" s="237">
        <v>21.402061023466754</v>
      </c>
      <c r="H90" s="235">
        <v>73567</v>
      </c>
      <c r="I90" s="238">
        <v>13.496823337962716</v>
      </c>
      <c r="J90" s="235">
        <v>126669</v>
      </c>
      <c r="K90" s="238">
        <v>23.23907615366128</v>
      </c>
      <c r="L90" s="235">
        <v>125191</v>
      </c>
      <c r="M90" s="238">
        <v>22.967917823248065</v>
      </c>
      <c r="N90" s="209">
        <v>219587</v>
      </c>
      <c r="O90" s="238">
        <v>40.286092219517158</v>
      </c>
      <c r="P90" s="235">
        <v>106659</v>
      </c>
      <c r="Q90" s="238">
        <v>19.567981301449908</v>
      </c>
      <c r="R90" s="239">
        <v>69170</v>
      </c>
      <c r="S90" s="238">
        <v>12.690136478133962</v>
      </c>
      <c r="T90" s="148" t="str">
        <f t="shared" si="13"/>
        <v>〇</v>
      </c>
      <c r="U90" s="158">
        <f t="shared" si="12"/>
        <v>100</v>
      </c>
      <c r="V90" s="151"/>
      <c r="W90" s="151"/>
      <c r="X90" s="151"/>
      <c r="Y90" s="151"/>
      <c r="Z90" s="151"/>
      <c r="AA90" s="151"/>
      <c r="AB90" s="151"/>
      <c r="AC90" s="151"/>
      <c r="AD90" s="151"/>
      <c r="AE90" s="151"/>
      <c r="AF90" s="151"/>
      <c r="AG90" s="151"/>
      <c r="AH90" s="151"/>
      <c r="AI90" s="151"/>
      <c r="AJ90" s="151"/>
      <c r="AK90" s="151"/>
      <c r="AL90" s="151"/>
      <c r="AM90" s="151"/>
      <c r="AN90" s="151"/>
      <c r="AO90" s="151"/>
      <c r="AP90" s="151"/>
    </row>
    <row r="91" spans="1:42" ht="18.75" customHeight="1">
      <c r="A91" s="375" t="s">
        <v>31</v>
      </c>
      <c r="B91" s="141" t="s">
        <v>300</v>
      </c>
      <c r="C91" s="204">
        <v>1049482</v>
      </c>
      <c r="D91" s="204">
        <v>384949</v>
      </c>
      <c r="E91" s="205">
        <v>36.700000000000003</v>
      </c>
      <c r="F91" s="204">
        <v>244215</v>
      </c>
      <c r="G91" s="206">
        <v>23.3</v>
      </c>
      <c r="H91" s="204">
        <v>123020</v>
      </c>
      <c r="I91" s="207">
        <v>11.7</v>
      </c>
      <c r="J91" s="204">
        <v>248200</v>
      </c>
      <c r="K91" s="207">
        <v>23.6</v>
      </c>
      <c r="L91" s="204">
        <v>208948</v>
      </c>
      <c r="M91" s="207">
        <v>19.899999999999999</v>
      </c>
      <c r="N91" s="208">
        <v>416333</v>
      </c>
      <c r="O91" s="207">
        <v>39.700000000000003</v>
      </c>
      <c r="P91" s="204">
        <v>247598</v>
      </c>
      <c r="Q91" s="207">
        <v>23.6</v>
      </c>
      <c r="R91" s="109">
        <v>87528</v>
      </c>
      <c r="S91" s="207">
        <v>8.3000000000000007</v>
      </c>
      <c r="T91" s="148" t="str">
        <f t="shared" si="13"/>
        <v>〇</v>
      </c>
      <c r="U91" s="158">
        <f t="shared" si="12"/>
        <v>100</v>
      </c>
      <c r="V91" s="151"/>
      <c r="W91" s="151"/>
      <c r="X91" s="151"/>
      <c r="Y91" s="151"/>
      <c r="Z91" s="151"/>
      <c r="AA91" s="151"/>
      <c r="AB91" s="151"/>
      <c r="AC91" s="151"/>
      <c r="AD91" s="151"/>
      <c r="AE91" s="151"/>
      <c r="AF91" s="151"/>
      <c r="AG91" s="151"/>
      <c r="AH91" s="151"/>
      <c r="AI91" s="151"/>
      <c r="AJ91" s="151"/>
      <c r="AK91" s="151"/>
      <c r="AL91" s="151"/>
      <c r="AM91" s="151"/>
      <c r="AN91" s="151"/>
      <c r="AO91" s="151"/>
      <c r="AP91" s="151"/>
    </row>
    <row r="92" spans="1:42" ht="18.75" customHeight="1">
      <c r="A92" s="392"/>
      <c r="B92" s="141" t="s">
        <v>304</v>
      </c>
      <c r="C92" s="204">
        <v>1173028</v>
      </c>
      <c r="D92" s="204">
        <v>402301</v>
      </c>
      <c r="E92" s="205">
        <v>34.295941784850832</v>
      </c>
      <c r="F92" s="204">
        <v>243489</v>
      </c>
      <c r="G92" s="206">
        <v>20.757305025966986</v>
      </c>
      <c r="H92" s="204">
        <v>140826</v>
      </c>
      <c r="I92" s="207">
        <v>12.005340025984035</v>
      </c>
      <c r="J92" s="204">
        <v>239781</v>
      </c>
      <c r="K92" s="207">
        <v>20.441200039555749</v>
      </c>
      <c r="L92" s="204">
        <v>206560</v>
      </c>
      <c r="M92" s="207">
        <v>17.609127829855723</v>
      </c>
      <c r="N92" s="208">
        <v>530946</v>
      </c>
      <c r="O92" s="207">
        <v>45.262858175593422</v>
      </c>
      <c r="P92" s="204">
        <v>261811</v>
      </c>
      <c r="Q92" s="207">
        <v>22.319245576405677</v>
      </c>
      <c r="R92" s="109">
        <v>161193</v>
      </c>
      <c r="S92" s="207">
        <v>13.741615715907891</v>
      </c>
      <c r="T92" s="148" t="str">
        <f t="shared" si="13"/>
        <v>〇</v>
      </c>
      <c r="U92" s="158">
        <f t="shared" si="12"/>
        <v>100</v>
      </c>
      <c r="V92" s="151"/>
      <c r="W92" s="151"/>
      <c r="X92" s="151"/>
      <c r="Y92" s="151"/>
      <c r="Z92" s="151"/>
      <c r="AA92" s="151"/>
      <c r="AB92" s="151"/>
      <c r="AC92" s="151"/>
      <c r="AD92" s="151"/>
      <c r="AE92" s="151"/>
      <c r="AF92" s="151"/>
      <c r="AG92" s="151"/>
      <c r="AH92" s="151"/>
      <c r="AI92" s="151"/>
      <c r="AJ92" s="151"/>
      <c r="AK92" s="151"/>
      <c r="AL92" s="151"/>
      <c r="AM92" s="151"/>
      <c r="AN92" s="151"/>
      <c r="AO92" s="151"/>
      <c r="AP92" s="151"/>
    </row>
    <row r="93" spans="1:42" ht="18.75" customHeight="1">
      <c r="A93" s="392"/>
      <c r="B93" s="141" t="s">
        <v>305</v>
      </c>
      <c r="C93" s="204">
        <v>1156363</v>
      </c>
      <c r="D93" s="204">
        <v>388207</v>
      </c>
      <c r="E93" s="205">
        <v>33.571378537708313</v>
      </c>
      <c r="F93" s="204">
        <v>243552</v>
      </c>
      <c r="G93" s="206">
        <v>21.061898383120177</v>
      </c>
      <c r="H93" s="204">
        <v>125282</v>
      </c>
      <c r="I93" s="207">
        <v>10.834141182310399</v>
      </c>
      <c r="J93" s="204">
        <v>200383</v>
      </c>
      <c r="K93" s="207">
        <v>17.328728089708854</v>
      </c>
      <c r="L93" s="204">
        <v>179487</v>
      </c>
      <c r="M93" s="207">
        <v>15.521683070108608</v>
      </c>
      <c r="N93" s="208">
        <v>567773</v>
      </c>
      <c r="O93" s="207">
        <v>49.099893372582834</v>
      </c>
      <c r="P93" s="204">
        <v>275365</v>
      </c>
      <c r="Q93" s="207">
        <v>23.81302411094094</v>
      </c>
      <c r="R93" s="109">
        <v>173953</v>
      </c>
      <c r="S93" s="207">
        <v>15.043113624354982</v>
      </c>
      <c r="T93" s="148" t="str">
        <f t="shared" si="13"/>
        <v>〇</v>
      </c>
      <c r="U93" s="158">
        <f t="shared" si="12"/>
        <v>100</v>
      </c>
      <c r="V93" s="151"/>
      <c r="W93" s="151"/>
      <c r="X93" s="151"/>
      <c r="Y93" s="151"/>
      <c r="Z93" s="151"/>
      <c r="AA93" s="151"/>
      <c r="AB93" s="151"/>
      <c r="AC93" s="151"/>
      <c r="AD93" s="151"/>
      <c r="AE93" s="151"/>
      <c r="AF93" s="151"/>
      <c r="AG93" s="151"/>
      <c r="AH93" s="151"/>
      <c r="AI93" s="151"/>
      <c r="AJ93" s="151"/>
      <c r="AK93" s="151"/>
      <c r="AL93" s="151"/>
      <c r="AM93" s="151"/>
      <c r="AN93" s="151"/>
      <c r="AO93" s="151"/>
      <c r="AP93" s="151"/>
    </row>
    <row r="94" spans="1:42" ht="18.75" customHeight="1">
      <c r="A94" s="392"/>
      <c r="B94" s="141" t="s">
        <v>308</v>
      </c>
      <c r="C94" s="204">
        <v>1079564</v>
      </c>
      <c r="D94" s="204">
        <v>370570</v>
      </c>
      <c r="E94" s="205">
        <v>34.325894527790851</v>
      </c>
      <c r="F94" s="204">
        <v>227325</v>
      </c>
      <c r="G94" s="206">
        <v>21.057111945192688</v>
      </c>
      <c r="H94" s="204">
        <v>124432</v>
      </c>
      <c r="I94" s="207">
        <v>11.526134624718868</v>
      </c>
      <c r="J94" s="204">
        <v>205330</v>
      </c>
      <c r="K94" s="207">
        <v>19.019715366573912</v>
      </c>
      <c r="L94" s="204">
        <v>196124</v>
      </c>
      <c r="M94" s="207">
        <v>18.166963700160434</v>
      </c>
      <c r="N94" s="208">
        <v>503665</v>
      </c>
      <c r="O94" s="207">
        <v>46.654482735622899</v>
      </c>
      <c r="P94" s="204">
        <v>244013</v>
      </c>
      <c r="Q94" s="207">
        <v>22.602921179290899</v>
      </c>
      <c r="R94" s="109">
        <v>168104</v>
      </c>
      <c r="S94" s="207">
        <v>15.571471445880004</v>
      </c>
      <c r="T94" s="148" t="str">
        <f t="shared" si="13"/>
        <v>✖</v>
      </c>
      <c r="U94" s="158">
        <f t="shared" si="12"/>
        <v>100.00009262998766</v>
      </c>
      <c r="V94" s="151"/>
      <c r="W94" s="151"/>
      <c r="X94" s="151"/>
      <c r="Y94" s="151"/>
      <c r="Z94" s="151"/>
      <c r="AA94" s="151"/>
      <c r="AB94" s="151"/>
      <c r="AC94" s="151"/>
      <c r="AD94" s="151"/>
      <c r="AE94" s="151"/>
      <c r="AF94" s="151"/>
      <c r="AG94" s="151"/>
      <c r="AH94" s="151"/>
      <c r="AI94" s="151"/>
      <c r="AJ94" s="151"/>
      <c r="AK94" s="151"/>
      <c r="AL94" s="151"/>
      <c r="AM94" s="151"/>
      <c r="AN94" s="151"/>
      <c r="AO94" s="151"/>
      <c r="AP94" s="151"/>
    </row>
    <row r="95" spans="1:42" ht="18.75" customHeight="1">
      <c r="A95" s="393"/>
      <c r="B95" s="191" t="s">
        <v>320</v>
      </c>
      <c r="C95" s="235">
        <v>1027999</v>
      </c>
      <c r="D95" s="235">
        <v>389125</v>
      </c>
      <c r="E95" s="236">
        <v>37.9</v>
      </c>
      <c r="F95" s="235">
        <v>247397</v>
      </c>
      <c r="G95" s="237">
        <v>24.1</v>
      </c>
      <c r="H95" s="235">
        <v>123106</v>
      </c>
      <c r="I95" s="238">
        <v>12</v>
      </c>
      <c r="J95" s="235">
        <v>193018</v>
      </c>
      <c r="K95" s="238">
        <v>18.8</v>
      </c>
      <c r="L95" s="235">
        <v>187158</v>
      </c>
      <c r="M95" s="238">
        <v>18.2</v>
      </c>
      <c r="N95" s="209">
        <v>445856</v>
      </c>
      <c r="O95" s="238">
        <v>43.4</v>
      </c>
      <c r="P95" s="235">
        <v>233528</v>
      </c>
      <c r="Q95" s="238">
        <v>22.7</v>
      </c>
      <c r="R95" s="239">
        <v>137942</v>
      </c>
      <c r="S95" s="238">
        <v>13.4</v>
      </c>
      <c r="T95" s="148" t="str">
        <f t="shared" si="13"/>
        <v>〇</v>
      </c>
      <c r="U95" s="158">
        <f t="shared" si="12"/>
        <v>100.1</v>
      </c>
      <c r="V95" s="151"/>
      <c r="W95" s="151"/>
      <c r="X95" s="151"/>
      <c r="Y95" s="151"/>
      <c r="Z95" s="151"/>
      <c r="AA95" s="151"/>
      <c r="AB95" s="151"/>
      <c r="AC95" s="151"/>
      <c r="AD95" s="151"/>
      <c r="AE95" s="151"/>
      <c r="AF95" s="151"/>
      <c r="AG95" s="151"/>
      <c r="AH95" s="151"/>
      <c r="AI95" s="151"/>
      <c r="AJ95" s="151"/>
      <c r="AK95" s="151"/>
      <c r="AL95" s="151"/>
      <c r="AM95" s="151"/>
      <c r="AN95" s="151"/>
      <c r="AO95" s="151"/>
      <c r="AP95" s="151"/>
    </row>
    <row r="96" spans="1:42" ht="18.75" customHeight="1">
      <c r="A96" s="375" t="s">
        <v>32</v>
      </c>
      <c r="B96" s="141" t="s">
        <v>300</v>
      </c>
      <c r="C96" s="204">
        <v>963989</v>
      </c>
      <c r="D96" s="204">
        <v>339087</v>
      </c>
      <c r="E96" s="205">
        <v>35.200000000000003</v>
      </c>
      <c r="F96" s="204">
        <v>227305</v>
      </c>
      <c r="G96" s="206">
        <v>23.6</v>
      </c>
      <c r="H96" s="204">
        <v>99096</v>
      </c>
      <c r="I96" s="207">
        <v>10.3</v>
      </c>
      <c r="J96" s="204">
        <v>193681</v>
      </c>
      <c r="K96" s="207">
        <v>20.100000000000001</v>
      </c>
      <c r="L96" s="204">
        <v>184952</v>
      </c>
      <c r="M96" s="207">
        <v>19.2</v>
      </c>
      <c r="N96" s="204">
        <v>431221</v>
      </c>
      <c r="O96" s="207">
        <v>44.7</v>
      </c>
      <c r="P96" s="204">
        <v>266901</v>
      </c>
      <c r="Q96" s="207">
        <v>27.7</v>
      </c>
      <c r="R96" s="109">
        <v>92349</v>
      </c>
      <c r="S96" s="207">
        <v>9.6</v>
      </c>
      <c r="T96" s="148" t="str">
        <f t="shared" si="13"/>
        <v>〇</v>
      </c>
      <c r="U96" s="158">
        <f t="shared" si="12"/>
        <v>100</v>
      </c>
      <c r="V96" s="151"/>
      <c r="W96" s="151"/>
      <c r="X96" s="151"/>
      <c r="Y96" s="151"/>
      <c r="Z96" s="151"/>
      <c r="AA96" s="151"/>
      <c r="AB96" s="151"/>
      <c r="AC96" s="151"/>
      <c r="AD96" s="151"/>
      <c r="AE96" s="151"/>
      <c r="AF96" s="151"/>
      <c r="AG96" s="151"/>
      <c r="AH96" s="151"/>
      <c r="AI96" s="151"/>
      <c r="AJ96" s="151"/>
      <c r="AK96" s="151"/>
      <c r="AL96" s="151"/>
      <c r="AM96" s="151"/>
      <c r="AN96" s="151"/>
      <c r="AO96" s="151"/>
      <c r="AP96" s="151"/>
    </row>
    <row r="97" spans="1:42" ht="18.75" customHeight="1">
      <c r="A97" s="392"/>
      <c r="B97" s="141" t="s">
        <v>304</v>
      </c>
      <c r="C97" s="204">
        <v>990811</v>
      </c>
      <c r="D97" s="204">
        <v>341685</v>
      </c>
      <c r="E97" s="205">
        <v>34.5</v>
      </c>
      <c r="F97" s="204">
        <v>226485</v>
      </c>
      <c r="G97" s="206">
        <v>22.9</v>
      </c>
      <c r="H97" s="204">
        <v>101302</v>
      </c>
      <c r="I97" s="207">
        <v>10.199999999999999</v>
      </c>
      <c r="J97" s="204">
        <v>219805</v>
      </c>
      <c r="K97" s="207">
        <v>22.2</v>
      </c>
      <c r="L97" s="204">
        <v>203996</v>
      </c>
      <c r="M97" s="207">
        <v>20.6</v>
      </c>
      <c r="N97" s="204">
        <v>429321</v>
      </c>
      <c r="O97" s="207">
        <v>43.3</v>
      </c>
      <c r="P97" s="204">
        <v>302935</v>
      </c>
      <c r="Q97" s="207">
        <v>30.6</v>
      </c>
      <c r="R97" s="109">
        <v>31124</v>
      </c>
      <c r="S97" s="207">
        <v>3.1</v>
      </c>
      <c r="T97" s="148" t="str">
        <f t="shared" si="13"/>
        <v>〇</v>
      </c>
      <c r="U97" s="158">
        <f t="shared" si="12"/>
        <v>100</v>
      </c>
      <c r="V97" s="151"/>
      <c r="W97" s="151"/>
      <c r="X97" s="151"/>
      <c r="Y97" s="151"/>
      <c r="Z97" s="151"/>
      <c r="AA97" s="151"/>
      <c r="AB97" s="151"/>
      <c r="AC97" s="151"/>
      <c r="AD97" s="151"/>
      <c r="AE97" s="151"/>
      <c r="AF97" s="151"/>
      <c r="AG97" s="151"/>
      <c r="AH97" s="151"/>
      <c r="AI97" s="151"/>
      <c r="AJ97" s="151"/>
      <c r="AK97" s="151"/>
      <c r="AL97" s="151"/>
      <c r="AM97" s="151"/>
      <c r="AN97" s="151"/>
      <c r="AO97" s="151"/>
      <c r="AP97" s="151"/>
    </row>
    <row r="98" spans="1:42" ht="18.75" customHeight="1">
      <c r="A98" s="392"/>
      <c r="B98" s="141" t="s">
        <v>305</v>
      </c>
      <c r="C98" s="204">
        <v>961418</v>
      </c>
      <c r="D98" s="204">
        <v>346392</v>
      </c>
      <c r="E98" s="205">
        <v>36.1</v>
      </c>
      <c r="F98" s="204">
        <v>228232</v>
      </c>
      <c r="G98" s="206">
        <v>23.7</v>
      </c>
      <c r="H98" s="204">
        <v>104001</v>
      </c>
      <c r="I98" s="207">
        <v>10.8</v>
      </c>
      <c r="J98" s="204">
        <v>191660</v>
      </c>
      <c r="K98" s="207">
        <v>19.899999999999999</v>
      </c>
      <c r="L98" s="204">
        <v>177250</v>
      </c>
      <c r="M98" s="207">
        <v>18.399999999999999</v>
      </c>
      <c r="N98" s="204">
        <v>423366</v>
      </c>
      <c r="O98" s="207">
        <v>44</v>
      </c>
      <c r="P98" s="204">
        <v>278281</v>
      </c>
      <c r="Q98" s="207">
        <v>28.9</v>
      </c>
      <c r="R98" s="109">
        <v>33322</v>
      </c>
      <c r="S98" s="207">
        <v>3.5</v>
      </c>
      <c r="T98" s="148" t="str">
        <f t="shared" si="13"/>
        <v>〇</v>
      </c>
      <c r="U98" s="158">
        <f t="shared" si="12"/>
        <v>100</v>
      </c>
      <c r="V98" s="151"/>
      <c r="W98" s="151"/>
      <c r="X98" s="151"/>
      <c r="Y98" s="151"/>
      <c r="Z98" s="151"/>
      <c r="AA98" s="151"/>
      <c r="AB98" s="151"/>
      <c r="AC98" s="151"/>
      <c r="AD98" s="151"/>
      <c r="AE98" s="151"/>
      <c r="AF98" s="151"/>
      <c r="AG98" s="151"/>
      <c r="AH98" s="151"/>
      <c r="AI98" s="151"/>
      <c r="AJ98" s="151"/>
      <c r="AK98" s="151"/>
      <c r="AL98" s="151"/>
      <c r="AM98" s="151"/>
      <c r="AN98" s="151"/>
      <c r="AO98" s="151"/>
      <c r="AP98" s="151"/>
    </row>
    <row r="99" spans="1:42" ht="18.75" customHeight="1">
      <c r="A99" s="392"/>
      <c r="B99" s="141" t="s">
        <v>308</v>
      </c>
      <c r="C99" s="204">
        <v>859178</v>
      </c>
      <c r="D99" s="204">
        <v>341096</v>
      </c>
      <c r="E99" s="205">
        <v>39.700271655000478</v>
      </c>
      <c r="F99" s="204">
        <v>218842</v>
      </c>
      <c r="G99" s="206">
        <v>25.471089809096604</v>
      </c>
      <c r="H99" s="204">
        <v>107395</v>
      </c>
      <c r="I99" s="207">
        <v>12.499738121786171</v>
      </c>
      <c r="J99" s="204">
        <v>154771</v>
      </c>
      <c r="K99" s="207">
        <v>18.013845792140859</v>
      </c>
      <c r="L99" s="204">
        <v>149438</v>
      </c>
      <c r="M99" s="207">
        <v>17.393136230210736</v>
      </c>
      <c r="N99" s="204">
        <v>363311</v>
      </c>
      <c r="O99" s="207">
        <v>42.285882552858659</v>
      </c>
      <c r="P99" s="204">
        <v>237856</v>
      </c>
      <c r="Q99" s="207">
        <v>27.684135301416003</v>
      </c>
      <c r="R99" s="109">
        <v>52062</v>
      </c>
      <c r="S99" s="207">
        <v>6.0595126970197093</v>
      </c>
      <c r="T99" s="148" t="str">
        <f t="shared" si="13"/>
        <v>〇</v>
      </c>
      <c r="U99" s="158">
        <f t="shared" si="12"/>
        <v>100</v>
      </c>
      <c r="V99" s="151"/>
      <c r="W99" s="151"/>
      <c r="X99" s="151"/>
      <c r="Y99" s="151"/>
      <c r="Z99" s="151"/>
      <c r="AA99" s="151"/>
      <c r="AB99" s="151"/>
      <c r="AC99" s="151"/>
      <c r="AD99" s="151"/>
      <c r="AE99" s="151"/>
      <c r="AF99" s="151"/>
      <c r="AG99" s="151"/>
      <c r="AH99" s="151"/>
      <c r="AI99" s="151"/>
      <c r="AJ99" s="151"/>
      <c r="AK99" s="151"/>
      <c r="AL99" s="151"/>
      <c r="AM99" s="151"/>
      <c r="AN99" s="151"/>
      <c r="AO99" s="151"/>
      <c r="AP99" s="151"/>
    </row>
    <row r="100" spans="1:42" ht="18.75" customHeight="1">
      <c r="A100" s="393"/>
      <c r="B100" s="191" t="s">
        <v>320</v>
      </c>
      <c r="C100" s="235">
        <v>881495</v>
      </c>
      <c r="D100" s="235">
        <v>362560</v>
      </c>
      <c r="E100" s="236">
        <v>41.13012552538585</v>
      </c>
      <c r="F100" s="235">
        <v>233913</v>
      </c>
      <c r="G100" s="237">
        <v>26.535941780724791</v>
      </c>
      <c r="H100" s="235">
        <v>113476</v>
      </c>
      <c r="I100" s="238">
        <v>12.873130307035208</v>
      </c>
      <c r="J100" s="235">
        <v>161500</v>
      </c>
      <c r="K100" s="238">
        <v>18.321147595845694</v>
      </c>
      <c r="L100" s="235">
        <v>154824</v>
      </c>
      <c r="M100" s="238">
        <v>17.563797866125164</v>
      </c>
      <c r="N100" s="235">
        <v>357435</v>
      </c>
      <c r="O100" s="238">
        <v>40.548726878768456</v>
      </c>
      <c r="P100" s="235">
        <v>232999</v>
      </c>
      <c r="Q100" s="238">
        <v>26.432254295259757</v>
      </c>
      <c r="R100" s="239">
        <v>43245</v>
      </c>
      <c r="S100" s="238">
        <v>4.9058701410671643</v>
      </c>
      <c r="T100" s="148" t="str">
        <f t="shared" si="13"/>
        <v>〇</v>
      </c>
      <c r="U100" s="158">
        <f t="shared" si="12"/>
        <v>100</v>
      </c>
      <c r="V100" s="151"/>
      <c r="W100" s="151"/>
      <c r="X100" s="151"/>
      <c r="Y100" s="151"/>
      <c r="Z100" s="151"/>
      <c r="AA100" s="151"/>
      <c r="AB100" s="151"/>
      <c r="AC100" s="151"/>
      <c r="AD100" s="151"/>
      <c r="AE100" s="151"/>
      <c r="AF100" s="151"/>
      <c r="AG100" s="151"/>
      <c r="AH100" s="151"/>
      <c r="AI100" s="151"/>
      <c r="AJ100" s="151"/>
      <c r="AK100" s="151"/>
      <c r="AL100" s="151"/>
      <c r="AM100" s="151"/>
      <c r="AN100" s="151"/>
      <c r="AO100" s="151"/>
      <c r="AP100" s="151"/>
    </row>
    <row r="101" spans="1:42" ht="18.75" customHeight="1">
      <c r="A101" s="375" t="s">
        <v>33</v>
      </c>
      <c r="B101" s="141" t="s">
        <v>300</v>
      </c>
      <c r="C101" s="204">
        <v>1273764</v>
      </c>
      <c r="D101" s="204">
        <v>501316</v>
      </c>
      <c r="E101" s="205">
        <v>39.4</v>
      </c>
      <c r="F101" s="204">
        <v>298598</v>
      </c>
      <c r="G101" s="206">
        <v>23.4</v>
      </c>
      <c r="H101" s="204">
        <v>185514</v>
      </c>
      <c r="I101" s="207">
        <v>14.6</v>
      </c>
      <c r="J101" s="204">
        <v>226088</v>
      </c>
      <c r="K101" s="207">
        <v>17.7</v>
      </c>
      <c r="L101" s="204">
        <v>216807</v>
      </c>
      <c r="M101" s="207">
        <v>17</v>
      </c>
      <c r="N101" s="204">
        <v>546360</v>
      </c>
      <c r="O101" s="207">
        <v>42.9</v>
      </c>
      <c r="P101" s="204">
        <v>447107</v>
      </c>
      <c r="Q101" s="207">
        <v>35.1</v>
      </c>
      <c r="R101" s="109">
        <v>6118</v>
      </c>
      <c r="S101" s="207">
        <v>0.5</v>
      </c>
      <c r="T101" s="148" t="str">
        <f t="shared" si="13"/>
        <v>〇</v>
      </c>
      <c r="U101" s="158">
        <f t="shared" si="12"/>
        <v>100</v>
      </c>
      <c r="V101" s="151"/>
      <c r="W101" s="151"/>
      <c r="X101" s="151"/>
      <c r="Y101" s="151"/>
      <c r="Z101" s="151"/>
      <c r="AA101" s="151"/>
      <c r="AB101" s="151"/>
      <c r="AC101" s="151"/>
      <c r="AD101" s="151"/>
      <c r="AE101" s="151"/>
      <c r="AF101" s="151"/>
      <c r="AG101" s="151"/>
      <c r="AH101" s="151"/>
      <c r="AI101" s="151"/>
      <c r="AJ101" s="151"/>
      <c r="AK101" s="151"/>
      <c r="AL101" s="151"/>
      <c r="AM101" s="151"/>
      <c r="AN101" s="151"/>
      <c r="AO101" s="151"/>
      <c r="AP101" s="151"/>
    </row>
    <row r="102" spans="1:42" ht="18.75" customHeight="1">
      <c r="A102" s="392"/>
      <c r="B102" s="141" t="s">
        <v>304</v>
      </c>
      <c r="C102" s="204">
        <v>1398301</v>
      </c>
      <c r="D102" s="204">
        <v>501483</v>
      </c>
      <c r="E102" s="205">
        <v>35.799999999999997</v>
      </c>
      <c r="F102" s="204">
        <v>296761</v>
      </c>
      <c r="G102" s="206">
        <v>21.2</v>
      </c>
      <c r="H102" s="204">
        <v>186114</v>
      </c>
      <c r="I102" s="207">
        <v>13.3</v>
      </c>
      <c r="J102" s="204">
        <v>217589</v>
      </c>
      <c r="K102" s="207">
        <v>15.6</v>
      </c>
      <c r="L102" s="204">
        <v>211490</v>
      </c>
      <c r="M102" s="207">
        <v>15.1</v>
      </c>
      <c r="N102" s="204">
        <v>679229</v>
      </c>
      <c r="O102" s="207">
        <v>48.6</v>
      </c>
      <c r="P102" s="204">
        <v>531697</v>
      </c>
      <c r="Q102" s="207">
        <v>38</v>
      </c>
      <c r="R102" s="109">
        <v>5195</v>
      </c>
      <c r="S102" s="207">
        <v>0.4</v>
      </c>
      <c r="T102" s="148" t="str">
        <f t="shared" si="13"/>
        <v>〇</v>
      </c>
      <c r="U102" s="158">
        <f t="shared" si="12"/>
        <v>100</v>
      </c>
      <c r="V102" s="151"/>
      <c r="W102" s="151"/>
      <c r="X102" s="151"/>
      <c r="Y102" s="151"/>
      <c r="Z102" s="151"/>
      <c r="AA102" s="151"/>
      <c r="AB102" s="151"/>
      <c r="AC102" s="151"/>
      <c r="AD102" s="151"/>
      <c r="AE102" s="151"/>
      <c r="AF102" s="151"/>
      <c r="AG102" s="151"/>
      <c r="AH102" s="151"/>
      <c r="AI102" s="151"/>
      <c r="AJ102" s="151"/>
      <c r="AK102" s="151"/>
      <c r="AL102" s="151"/>
      <c r="AM102" s="151"/>
      <c r="AN102" s="151"/>
      <c r="AO102" s="151"/>
      <c r="AP102" s="151"/>
    </row>
    <row r="103" spans="1:42" ht="18.75" customHeight="1">
      <c r="A103" s="392"/>
      <c r="B103" s="141" t="s">
        <v>305</v>
      </c>
      <c r="C103" s="204">
        <v>1359232</v>
      </c>
      <c r="D103" s="204">
        <v>512396</v>
      </c>
      <c r="E103" s="205">
        <v>37.6</v>
      </c>
      <c r="F103" s="204">
        <v>296833</v>
      </c>
      <c r="G103" s="206">
        <v>21.8</v>
      </c>
      <c r="H103" s="204">
        <v>192810</v>
      </c>
      <c r="I103" s="207">
        <v>14.2</v>
      </c>
      <c r="J103" s="204">
        <v>202152</v>
      </c>
      <c r="K103" s="207">
        <v>14.9</v>
      </c>
      <c r="L103" s="204">
        <v>196033</v>
      </c>
      <c r="M103" s="207">
        <v>14.4</v>
      </c>
      <c r="N103" s="204">
        <v>644684</v>
      </c>
      <c r="O103" s="207">
        <v>47.4</v>
      </c>
      <c r="P103" s="204">
        <v>535647</v>
      </c>
      <c r="Q103" s="207">
        <v>39.4</v>
      </c>
      <c r="R103" s="109">
        <v>4432</v>
      </c>
      <c r="S103" s="207">
        <v>0.3</v>
      </c>
      <c r="T103" s="148" t="str">
        <f t="shared" si="13"/>
        <v>〇</v>
      </c>
      <c r="U103" s="158">
        <f t="shared" si="12"/>
        <v>99.9</v>
      </c>
      <c r="V103" s="151"/>
      <c r="W103" s="151"/>
      <c r="X103" s="151"/>
      <c r="Y103" s="151"/>
      <c r="Z103" s="151"/>
      <c r="AA103" s="151"/>
      <c r="AB103" s="151"/>
      <c r="AC103" s="151"/>
      <c r="AD103" s="151"/>
      <c r="AE103" s="151"/>
      <c r="AF103" s="151"/>
      <c r="AG103" s="151"/>
      <c r="AH103" s="151"/>
      <c r="AI103" s="151"/>
      <c r="AJ103" s="151"/>
      <c r="AK103" s="151"/>
      <c r="AL103" s="151"/>
      <c r="AM103" s="151"/>
      <c r="AN103" s="151"/>
      <c r="AO103" s="151"/>
      <c r="AP103" s="151"/>
    </row>
    <row r="104" spans="1:42" ht="18.75" customHeight="1">
      <c r="A104" s="392"/>
      <c r="B104" s="141" t="s">
        <v>308</v>
      </c>
      <c r="C104" s="204">
        <v>1250356</v>
      </c>
      <c r="D104" s="204">
        <v>500178</v>
      </c>
      <c r="E104" s="205">
        <v>40.002847189120537</v>
      </c>
      <c r="F104" s="204">
        <v>282146</v>
      </c>
      <c r="G104" s="206">
        <v>22.565253415827172</v>
      </c>
      <c r="H104" s="204">
        <v>198048</v>
      </c>
      <c r="I104" s="207">
        <v>15.839328959112445</v>
      </c>
      <c r="J104" s="204">
        <v>215544</v>
      </c>
      <c r="K104" s="207">
        <v>17.238610443745621</v>
      </c>
      <c r="L104" s="204">
        <v>201129</v>
      </c>
      <c r="M104" s="207">
        <v>16.085738781595001</v>
      </c>
      <c r="N104" s="204">
        <v>534634</v>
      </c>
      <c r="O104" s="207">
        <v>42.758542367133842</v>
      </c>
      <c r="P104" s="204">
        <v>437191</v>
      </c>
      <c r="Q104" s="207">
        <v>34.965321876329618</v>
      </c>
      <c r="R104" s="109">
        <v>8890</v>
      </c>
      <c r="S104" s="207">
        <v>0.71099750790974725</v>
      </c>
      <c r="T104" s="148" t="str">
        <f t="shared" si="13"/>
        <v>〇</v>
      </c>
      <c r="U104" s="158">
        <f t="shared" si="12"/>
        <v>100</v>
      </c>
      <c r="V104" s="151"/>
      <c r="W104" s="151"/>
      <c r="X104" s="151"/>
      <c r="Y104" s="151"/>
      <c r="Z104" s="151"/>
      <c r="AA104" s="151"/>
      <c r="AB104" s="151"/>
      <c r="AC104" s="151"/>
      <c r="AD104" s="151"/>
      <c r="AE104" s="151"/>
      <c r="AF104" s="151"/>
      <c r="AG104" s="151"/>
      <c r="AH104" s="151"/>
      <c r="AI104" s="151"/>
      <c r="AJ104" s="151"/>
      <c r="AK104" s="151"/>
      <c r="AL104" s="151"/>
      <c r="AM104" s="151"/>
      <c r="AN104" s="151"/>
      <c r="AO104" s="151"/>
      <c r="AP104" s="151"/>
    </row>
    <row r="105" spans="1:42" ht="18.75" customHeight="1">
      <c r="A105" s="393"/>
      <c r="B105" s="191" t="s">
        <v>320</v>
      </c>
      <c r="C105" s="235">
        <v>1295659</v>
      </c>
      <c r="D105" s="235">
        <v>520528</v>
      </c>
      <c r="E105" s="236">
        <v>40.200000000000003</v>
      </c>
      <c r="F105" s="235">
        <v>303665</v>
      </c>
      <c r="G105" s="237">
        <v>23.4</v>
      </c>
      <c r="H105" s="235">
        <v>197247</v>
      </c>
      <c r="I105" s="238">
        <v>15.2</v>
      </c>
      <c r="J105" s="235">
        <v>229113</v>
      </c>
      <c r="K105" s="238">
        <v>17.7</v>
      </c>
      <c r="L105" s="235">
        <v>214113</v>
      </c>
      <c r="M105" s="238">
        <v>16.5</v>
      </c>
      <c r="N105" s="235">
        <v>546018</v>
      </c>
      <c r="O105" s="238">
        <v>42.1</v>
      </c>
      <c r="P105" s="235">
        <v>429949</v>
      </c>
      <c r="Q105" s="238">
        <v>33.200000000000003</v>
      </c>
      <c r="R105" s="239">
        <v>6313</v>
      </c>
      <c r="S105" s="238">
        <v>0.5</v>
      </c>
      <c r="T105" s="148" t="str">
        <f t="shared" si="13"/>
        <v>〇</v>
      </c>
      <c r="U105" s="158">
        <f t="shared" si="12"/>
        <v>100</v>
      </c>
      <c r="V105" s="151"/>
      <c r="W105" s="151"/>
      <c r="X105" s="151"/>
      <c r="Y105" s="151"/>
      <c r="Z105" s="151"/>
      <c r="AA105" s="151"/>
      <c r="AB105" s="151"/>
      <c r="AC105" s="151"/>
      <c r="AD105" s="151"/>
      <c r="AE105" s="151"/>
      <c r="AF105" s="151"/>
      <c r="AG105" s="151"/>
      <c r="AH105" s="151"/>
      <c r="AI105" s="151"/>
      <c r="AJ105" s="151"/>
      <c r="AK105" s="151"/>
      <c r="AL105" s="151"/>
      <c r="AM105" s="151"/>
      <c r="AN105" s="151"/>
      <c r="AO105" s="151"/>
      <c r="AP105" s="151"/>
    </row>
    <row r="106" spans="1:42" ht="18.75" customHeight="1">
      <c r="A106" s="375" t="s">
        <v>34</v>
      </c>
      <c r="B106" s="141" t="s">
        <v>300</v>
      </c>
      <c r="C106" s="204">
        <v>2557351</v>
      </c>
      <c r="D106" s="204">
        <v>1014405</v>
      </c>
      <c r="E106" s="205">
        <v>39.700000000000003</v>
      </c>
      <c r="F106" s="204">
        <v>592286</v>
      </c>
      <c r="G106" s="206">
        <v>23.2</v>
      </c>
      <c r="H106" s="204">
        <v>374199</v>
      </c>
      <c r="I106" s="207">
        <v>14.6</v>
      </c>
      <c r="J106" s="204">
        <v>289953</v>
      </c>
      <c r="K106" s="207">
        <v>11.3</v>
      </c>
      <c r="L106" s="204">
        <v>289247</v>
      </c>
      <c r="M106" s="207">
        <v>11.3</v>
      </c>
      <c r="N106" s="204">
        <v>1252993</v>
      </c>
      <c r="O106" s="207">
        <v>49</v>
      </c>
      <c r="P106" s="204">
        <v>901372</v>
      </c>
      <c r="Q106" s="207">
        <v>35.200000000000003</v>
      </c>
      <c r="R106" s="109">
        <v>188867</v>
      </c>
      <c r="S106" s="207">
        <v>7.4</v>
      </c>
      <c r="T106" s="148" t="str">
        <f t="shared" si="13"/>
        <v>〇</v>
      </c>
      <c r="U106" s="158">
        <f t="shared" si="12"/>
        <v>100</v>
      </c>
      <c r="V106" s="151"/>
      <c r="W106" s="151"/>
      <c r="X106" s="151"/>
      <c r="Y106" s="151"/>
      <c r="Z106" s="151"/>
      <c r="AA106" s="151"/>
      <c r="AB106" s="151"/>
      <c r="AC106" s="151"/>
      <c r="AD106" s="151"/>
      <c r="AE106" s="151"/>
      <c r="AF106" s="151"/>
      <c r="AG106" s="151"/>
      <c r="AH106" s="151"/>
      <c r="AI106" s="151"/>
      <c r="AJ106" s="151"/>
      <c r="AK106" s="151"/>
      <c r="AL106" s="151"/>
      <c r="AM106" s="151"/>
      <c r="AN106" s="151"/>
      <c r="AO106" s="151"/>
      <c r="AP106" s="151"/>
    </row>
    <row r="107" spans="1:42" ht="18.75" customHeight="1">
      <c r="A107" s="392"/>
      <c r="B107" s="141" t="s">
        <v>304</v>
      </c>
      <c r="C107" s="204">
        <v>3087823</v>
      </c>
      <c r="D107" s="204">
        <v>1097823</v>
      </c>
      <c r="E107" s="205">
        <v>35.553300820675275</v>
      </c>
      <c r="F107" s="204">
        <v>588421</v>
      </c>
      <c r="G107" s="206">
        <v>19.056176471254989</v>
      </c>
      <c r="H107" s="204">
        <v>460859</v>
      </c>
      <c r="I107" s="207">
        <v>14.925045898032369</v>
      </c>
      <c r="J107" s="204">
        <v>319133</v>
      </c>
      <c r="K107" s="207">
        <v>10.335210275977607</v>
      </c>
      <c r="L107" s="204">
        <v>318296</v>
      </c>
      <c r="M107" s="207">
        <v>10.308103799991127</v>
      </c>
      <c r="N107" s="204">
        <v>1670867</v>
      </c>
      <c r="O107" s="207">
        <v>54.111488903347116</v>
      </c>
      <c r="P107" s="204">
        <v>1239771</v>
      </c>
      <c r="Q107" s="207">
        <v>40.150325973995272</v>
      </c>
      <c r="R107" s="109">
        <v>188243</v>
      </c>
      <c r="S107" s="207">
        <v>6.0963015043284541</v>
      </c>
      <c r="T107" s="148" t="str">
        <f t="shared" si="13"/>
        <v>〇</v>
      </c>
      <c r="U107" s="158">
        <f t="shared" si="12"/>
        <v>100</v>
      </c>
      <c r="V107" s="151"/>
      <c r="W107" s="151"/>
      <c r="X107" s="151"/>
      <c r="Y107" s="151"/>
      <c r="Z107" s="151"/>
      <c r="AA107" s="151"/>
      <c r="AB107" s="151"/>
      <c r="AC107" s="151"/>
      <c r="AD107" s="151"/>
      <c r="AE107" s="151"/>
      <c r="AF107" s="151"/>
      <c r="AG107" s="151"/>
      <c r="AH107" s="151"/>
      <c r="AI107" s="151"/>
      <c r="AJ107" s="151"/>
      <c r="AK107" s="151"/>
      <c r="AL107" s="151"/>
      <c r="AM107" s="151"/>
      <c r="AN107" s="151"/>
      <c r="AO107" s="151"/>
      <c r="AP107" s="151"/>
    </row>
    <row r="108" spans="1:42" ht="18.75" customHeight="1">
      <c r="A108" s="392"/>
      <c r="B108" s="141" t="s">
        <v>305</v>
      </c>
      <c r="C108" s="204">
        <v>2849307</v>
      </c>
      <c r="D108" s="204">
        <v>1029393</v>
      </c>
      <c r="E108" s="205">
        <v>36.127837400462639</v>
      </c>
      <c r="F108" s="204">
        <v>594631</v>
      </c>
      <c r="G108" s="206">
        <v>20.869320153988323</v>
      </c>
      <c r="H108" s="204">
        <v>385391</v>
      </c>
      <c r="I108" s="207">
        <v>13.525780128290844</v>
      </c>
      <c r="J108" s="204">
        <v>323186</v>
      </c>
      <c r="K108" s="207">
        <v>11.342617696162611</v>
      </c>
      <c r="L108" s="204">
        <v>322611</v>
      </c>
      <c r="M108" s="207">
        <v>11.322437350555766</v>
      </c>
      <c r="N108" s="204">
        <v>1496728</v>
      </c>
      <c r="O108" s="207">
        <v>52.529544903374749</v>
      </c>
      <c r="P108" s="204">
        <v>1065137</v>
      </c>
      <c r="Q108" s="207">
        <v>37.382317875890521</v>
      </c>
      <c r="R108" s="109">
        <v>188725</v>
      </c>
      <c r="S108" s="207">
        <v>6.6235403906985093</v>
      </c>
      <c r="T108" s="148" t="str">
        <f t="shared" si="13"/>
        <v>〇</v>
      </c>
      <c r="U108" s="158">
        <f t="shared" si="12"/>
        <v>100</v>
      </c>
      <c r="V108" s="151"/>
      <c r="W108" s="151"/>
      <c r="X108" s="151"/>
      <c r="Y108" s="151"/>
      <c r="Z108" s="151"/>
      <c r="AA108" s="151"/>
      <c r="AB108" s="151"/>
      <c r="AC108" s="151"/>
      <c r="AD108" s="151"/>
      <c r="AE108" s="151"/>
      <c r="AF108" s="151"/>
      <c r="AG108" s="151"/>
      <c r="AH108" s="151"/>
      <c r="AI108" s="151"/>
      <c r="AJ108" s="151"/>
      <c r="AK108" s="151"/>
      <c r="AL108" s="151"/>
      <c r="AM108" s="151"/>
      <c r="AN108" s="151"/>
      <c r="AO108" s="151"/>
      <c r="AP108" s="151"/>
    </row>
    <row r="109" spans="1:42" ht="18.75" customHeight="1">
      <c r="A109" s="392"/>
      <c r="B109" s="141" t="s">
        <v>308</v>
      </c>
      <c r="C109" s="204">
        <v>2547795</v>
      </c>
      <c r="D109" s="204">
        <v>1019242</v>
      </c>
      <c r="E109" s="205">
        <v>40.004866953581427</v>
      </c>
      <c r="F109" s="204">
        <v>579911</v>
      </c>
      <c r="G109" s="206">
        <v>22.761289664199825</v>
      </c>
      <c r="H109" s="204">
        <v>388428</v>
      </c>
      <c r="I109" s="207">
        <v>15.245653594578842</v>
      </c>
      <c r="J109" s="204">
        <v>329652</v>
      </c>
      <c r="K109" s="207">
        <v>12.93871759698092</v>
      </c>
      <c r="L109" s="204">
        <v>327202</v>
      </c>
      <c r="M109" s="207">
        <v>12.842556014122014</v>
      </c>
      <c r="N109" s="204">
        <v>1198901</v>
      </c>
      <c r="O109" s="207">
        <v>47.056415449437651</v>
      </c>
      <c r="P109" s="204">
        <v>827148</v>
      </c>
      <c r="Q109" s="207">
        <v>32.465249362684204</v>
      </c>
      <c r="R109" s="109">
        <v>190256</v>
      </c>
      <c r="S109" s="207">
        <v>7.4674767789402212</v>
      </c>
      <c r="T109" s="148" t="str">
        <f t="shared" si="13"/>
        <v>〇</v>
      </c>
      <c r="U109" s="158">
        <f t="shared" si="12"/>
        <v>100</v>
      </c>
      <c r="V109" s="151"/>
      <c r="W109" s="151"/>
      <c r="X109" s="151"/>
      <c r="Y109" s="151"/>
      <c r="Z109" s="151"/>
      <c r="AA109" s="151"/>
      <c r="AB109" s="151"/>
      <c r="AC109" s="151"/>
      <c r="AD109" s="151"/>
      <c r="AE109" s="151"/>
      <c r="AF109" s="151"/>
      <c r="AG109" s="151"/>
      <c r="AH109" s="151"/>
      <c r="AI109" s="151"/>
      <c r="AJ109" s="151"/>
      <c r="AK109" s="151"/>
      <c r="AL109" s="151"/>
      <c r="AM109" s="151"/>
      <c r="AN109" s="151"/>
      <c r="AO109" s="151"/>
      <c r="AP109" s="151"/>
    </row>
    <row r="110" spans="1:42" ht="18.75" customHeight="1">
      <c r="A110" s="393"/>
      <c r="B110" s="191" t="s">
        <v>320</v>
      </c>
      <c r="C110" s="235">
        <v>2779462</v>
      </c>
      <c r="D110" s="235">
        <v>1055278</v>
      </c>
      <c r="E110" s="236">
        <v>38</v>
      </c>
      <c r="F110" s="235">
        <v>618099</v>
      </c>
      <c r="G110" s="237">
        <v>22.2</v>
      </c>
      <c r="H110" s="235">
        <v>385180</v>
      </c>
      <c r="I110" s="238">
        <v>13.9</v>
      </c>
      <c r="J110" s="235">
        <v>363731</v>
      </c>
      <c r="K110" s="238">
        <v>13.1</v>
      </c>
      <c r="L110" s="235">
        <v>360214</v>
      </c>
      <c r="M110" s="238">
        <v>13</v>
      </c>
      <c r="N110" s="235">
        <v>1360453</v>
      </c>
      <c r="O110" s="238">
        <v>48.9</v>
      </c>
      <c r="P110" s="235">
        <v>836045</v>
      </c>
      <c r="Q110" s="238">
        <v>30.1</v>
      </c>
      <c r="R110" s="239">
        <v>191314</v>
      </c>
      <c r="S110" s="238">
        <v>6.9</v>
      </c>
      <c r="T110" s="148" t="str">
        <f t="shared" si="13"/>
        <v>〇</v>
      </c>
      <c r="U110" s="158">
        <f t="shared" si="12"/>
        <v>100</v>
      </c>
      <c r="V110" s="151"/>
      <c r="W110" s="151"/>
      <c r="X110" s="151"/>
      <c r="Y110" s="151"/>
      <c r="Z110" s="151"/>
      <c r="AA110" s="151"/>
      <c r="AB110" s="151"/>
      <c r="AC110" s="151"/>
      <c r="AD110" s="151"/>
      <c r="AE110" s="151"/>
      <c r="AF110" s="151"/>
      <c r="AG110" s="151"/>
      <c r="AH110" s="151"/>
      <c r="AI110" s="151"/>
      <c r="AJ110" s="151"/>
      <c r="AK110" s="151"/>
      <c r="AL110" s="151"/>
      <c r="AM110" s="151"/>
      <c r="AN110" s="151"/>
      <c r="AO110" s="151"/>
      <c r="AP110" s="151"/>
    </row>
    <row r="111" spans="1:42" ht="18.75" customHeight="1">
      <c r="A111" s="375" t="s">
        <v>135</v>
      </c>
      <c r="B111" s="141" t="s">
        <v>300</v>
      </c>
      <c r="C111" s="204">
        <v>761959</v>
      </c>
      <c r="D111" s="204">
        <v>339298</v>
      </c>
      <c r="E111" s="205">
        <v>44.5</v>
      </c>
      <c r="F111" s="204">
        <v>214208</v>
      </c>
      <c r="G111" s="206">
        <v>28.1</v>
      </c>
      <c r="H111" s="204">
        <v>112324</v>
      </c>
      <c r="I111" s="207">
        <v>14.7</v>
      </c>
      <c r="J111" s="204">
        <v>129179</v>
      </c>
      <c r="K111" s="207">
        <v>17</v>
      </c>
      <c r="L111" s="204">
        <v>121757</v>
      </c>
      <c r="M111" s="207">
        <v>16</v>
      </c>
      <c r="N111" s="204">
        <v>293483</v>
      </c>
      <c r="O111" s="207">
        <v>38.5</v>
      </c>
      <c r="P111" s="204">
        <v>232726</v>
      </c>
      <c r="Q111" s="207">
        <v>30.5</v>
      </c>
      <c r="R111" s="109">
        <v>8039</v>
      </c>
      <c r="S111" s="207">
        <v>1.1000000000000001</v>
      </c>
      <c r="T111" s="148" t="str">
        <f t="shared" si="13"/>
        <v>✖</v>
      </c>
      <c r="U111" s="158">
        <f t="shared" si="12"/>
        <v>100</v>
      </c>
      <c r="V111" s="151"/>
      <c r="W111" s="151"/>
      <c r="X111" s="151"/>
      <c r="Y111" s="151"/>
      <c r="Z111" s="151"/>
      <c r="AA111" s="151"/>
      <c r="AB111" s="151"/>
      <c r="AC111" s="151"/>
      <c r="AD111" s="151"/>
      <c r="AE111" s="151"/>
      <c r="AF111" s="151"/>
      <c r="AG111" s="151"/>
      <c r="AH111" s="151"/>
      <c r="AI111" s="151"/>
      <c r="AJ111" s="151"/>
      <c r="AK111" s="151"/>
      <c r="AL111" s="151"/>
      <c r="AM111" s="151"/>
      <c r="AN111" s="151"/>
      <c r="AO111" s="151"/>
      <c r="AP111" s="151"/>
    </row>
    <row r="112" spans="1:42" ht="18.75" customHeight="1">
      <c r="A112" s="392"/>
      <c r="B112" s="141" t="s">
        <v>304</v>
      </c>
      <c r="C112" s="204">
        <v>853901.58199999994</v>
      </c>
      <c r="D112" s="204">
        <v>343424.76799999998</v>
      </c>
      <c r="E112" s="205">
        <v>40.218307968891907</v>
      </c>
      <c r="F112" s="204">
        <v>212186.99900000001</v>
      </c>
      <c r="G112" s="206">
        <v>24.849116510947045</v>
      </c>
      <c r="H112" s="204">
        <v>118173.61500000001</v>
      </c>
      <c r="I112" s="207">
        <v>13.839254721043487</v>
      </c>
      <c r="J112" s="204">
        <v>132126.43900000001</v>
      </c>
      <c r="K112" s="207">
        <v>15.473263170509036</v>
      </c>
      <c r="L112" s="204">
        <v>127807.50199999999</v>
      </c>
      <c r="M112" s="207">
        <v>14.967474553759521</v>
      </c>
      <c r="N112" s="204">
        <v>378350.375</v>
      </c>
      <c r="O112" s="207">
        <v>44.308428860599072</v>
      </c>
      <c r="P112" s="204">
        <v>278371.93099999998</v>
      </c>
      <c r="Q112" s="207">
        <v>32.600001788028074</v>
      </c>
      <c r="R112" s="109">
        <v>7475.7780000000002</v>
      </c>
      <c r="S112" s="207">
        <v>0.87548473472672406</v>
      </c>
      <c r="T112" s="148" t="str">
        <f t="shared" si="13"/>
        <v>〇</v>
      </c>
      <c r="U112" s="158">
        <f t="shared" si="12"/>
        <v>100.00000000000001</v>
      </c>
      <c r="V112" s="151"/>
      <c r="W112" s="151"/>
      <c r="X112" s="151"/>
      <c r="Y112" s="151"/>
      <c r="Z112" s="151"/>
      <c r="AA112" s="151"/>
      <c r="AB112" s="151"/>
      <c r="AC112" s="151"/>
      <c r="AD112" s="151"/>
      <c r="AE112" s="151"/>
      <c r="AF112" s="151"/>
      <c r="AG112" s="151"/>
      <c r="AH112" s="151"/>
      <c r="AI112" s="151"/>
      <c r="AJ112" s="151"/>
      <c r="AK112" s="151"/>
      <c r="AL112" s="151"/>
      <c r="AM112" s="151"/>
      <c r="AN112" s="151"/>
      <c r="AO112" s="151"/>
      <c r="AP112" s="151"/>
    </row>
    <row r="113" spans="1:42" ht="18.75" customHeight="1">
      <c r="A113" s="392"/>
      <c r="B113" s="141" t="s">
        <v>305</v>
      </c>
      <c r="C113" s="204">
        <v>829846.64800000004</v>
      </c>
      <c r="D113" s="204">
        <v>343145.78399999999</v>
      </c>
      <c r="E113" s="205">
        <v>41.350505521352659</v>
      </c>
      <c r="F113" s="204">
        <v>211626.016</v>
      </c>
      <c r="G113" s="206">
        <v>25.501822114969848</v>
      </c>
      <c r="H113" s="204">
        <v>117325.954</v>
      </c>
      <c r="I113" s="207">
        <v>14.138269315513337</v>
      </c>
      <c r="J113" s="204">
        <v>127473.09299999999</v>
      </c>
      <c r="K113" s="207">
        <v>15.361042104251529</v>
      </c>
      <c r="L113" s="204">
        <v>122497.81299999999</v>
      </c>
      <c r="M113" s="207">
        <v>14.761500006685571</v>
      </c>
      <c r="N113" s="204">
        <v>359227.77100000001</v>
      </c>
      <c r="O113" s="207">
        <v>43.288452374395803</v>
      </c>
      <c r="P113" s="204">
        <v>273240.36099999998</v>
      </c>
      <c r="Q113" s="207">
        <v>32.926608989568393</v>
      </c>
      <c r="R113" s="109">
        <v>7201.3890000000001</v>
      </c>
      <c r="S113" s="207">
        <v>0.86779756444831713</v>
      </c>
      <c r="T113" s="148" t="str">
        <f t="shared" si="13"/>
        <v>〇</v>
      </c>
      <c r="U113" s="158">
        <f t="shared" si="12"/>
        <v>100</v>
      </c>
      <c r="V113" s="151"/>
      <c r="W113" s="151"/>
      <c r="X113" s="151"/>
      <c r="Y113" s="151"/>
      <c r="Z113" s="151"/>
      <c r="AA113" s="151"/>
      <c r="AB113" s="151"/>
      <c r="AC113" s="151"/>
      <c r="AD113" s="151"/>
      <c r="AE113" s="151"/>
      <c r="AF113" s="151"/>
      <c r="AG113" s="151"/>
      <c r="AH113" s="151"/>
      <c r="AI113" s="151"/>
      <c r="AJ113" s="151"/>
      <c r="AK113" s="151"/>
      <c r="AL113" s="151"/>
      <c r="AM113" s="151"/>
      <c r="AN113" s="151"/>
      <c r="AO113" s="151"/>
      <c r="AP113" s="151"/>
    </row>
    <row r="114" spans="1:42" ht="18.75" customHeight="1">
      <c r="A114" s="392"/>
      <c r="B114" s="141" t="s">
        <v>308</v>
      </c>
      <c r="C114" s="204">
        <v>764501</v>
      </c>
      <c r="D114" s="204">
        <v>330411</v>
      </c>
      <c r="E114" s="205">
        <v>43.219171721161906</v>
      </c>
      <c r="F114" s="204">
        <v>202911</v>
      </c>
      <c r="G114" s="206">
        <v>26.5416264988535</v>
      </c>
      <c r="H114" s="204">
        <v>113728</v>
      </c>
      <c r="I114" s="207">
        <v>14.876108729746592</v>
      </c>
      <c r="J114" s="204">
        <v>128916</v>
      </c>
      <c r="K114" s="207">
        <v>16.862764077483224</v>
      </c>
      <c r="L114" s="204">
        <v>122994</v>
      </c>
      <c r="M114" s="207">
        <v>16.088141153510591</v>
      </c>
      <c r="N114" s="204">
        <v>305174</v>
      </c>
      <c r="O114" s="207">
        <v>39.918064201354866</v>
      </c>
      <c r="P114" s="204">
        <v>223206</v>
      </c>
      <c r="Q114" s="207">
        <v>29.196299285416238</v>
      </c>
      <c r="R114" s="109">
        <v>8980</v>
      </c>
      <c r="S114" s="207">
        <v>1.1746224007555255</v>
      </c>
      <c r="T114" s="148" t="str">
        <f t="shared" si="13"/>
        <v>〇</v>
      </c>
      <c r="U114" s="158">
        <f t="shared" si="12"/>
        <v>100</v>
      </c>
      <c r="V114" s="151"/>
      <c r="W114" s="151"/>
      <c r="X114" s="151"/>
      <c r="Y114" s="151"/>
      <c r="Z114" s="151"/>
      <c r="AA114" s="151"/>
      <c r="AB114" s="151"/>
      <c r="AC114" s="151"/>
      <c r="AD114" s="151"/>
      <c r="AE114" s="151"/>
      <c r="AF114" s="151"/>
      <c r="AG114" s="151"/>
      <c r="AH114" s="151"/>
      <c r="AI114" s="151"/>
      <c r="AJ114" s="151"/>
      <c r="AK114" s="151"/>
      <c r="AL114" s="151"/>
      <c r="AM114" s="151"/>
      <c r="AN114" s="151"/>
      <c r="AO114" s="151"/>
      <c r="AP114" s="151"/>
    </row>
    <row r="115" spans="1:42" ht="18.75" customHeight="1">
      <c r="A115" s="393"/>
      <c r="B115" s="191" t="s">
        <v>320</v>
      </c>
      <c r="C115" s="235">
        <v>774974</v>
      </c>
      <c r="D115" s="235">
        <v>341846</v>
      </c>
      <c r="E115" s="236">
        <v>44.1</v>
      </c>
      <c r="F115" s="235">
        <v>216401</v>
      </c>
      <c r="G115" s="237">
        <v>27.9</v>
      </c>
      <c r="H115" s="235">
        <v>111111</v>
      </c>
      <c r="I115" s="238">
        <v>14.3</v>
      </c>
      <c r="J115" s="235">
        <v>133835</v>
      </c>
      <c r="K115" s="238">
        <v>17.3</v>
      </c>
      <c r="L115" s="235">
        <v>127914</v>
      </c>
      <c r="M115" s="238">
        <v>16.5</v>
      </c>
      <c r="N115" s="235">
        <v>299293</v>
      </c>
      <c r="O115" s="238">
        <v>38.6</v>
      </c>
      <c r="P115" s="235">
        <v>223418</v>
      </c>
      <c r="Q115" s="238">
        <v>28.8</v>
      </c>
      <c r="R115" s="239">
        <v>7505</v>
      </c>
      <c r="S115" s="238">
        <v>1</v>
      </c>
      <c r="T115" s="148" t="str">
        <f t="shared" si="13"/>
        <v>〇</v>
      </c>
      <c r="U115" s="158">
        <f t="shared" si="12"/>
        <v>100</v>
      </c>
      <c r="V115" s="151"/>
      <c r="W115" s="151"/>
      <c r="X115" s="151"/>
      <c r="Y115" s="151"/>
      <c r="Z115" s="151"/>
      <c r="AA115" s="151"/>
      <c r="AB115" s="151"/>
      <c r="AC115" s="151"/>
      <c r="AD115" s="151"/>
      <c r="AE115" s="151"/>
      <c r="AF115" s="151"/>
      <c r="AG115" s="151"/>
      <c r="AH115" s="151"/>
      <c r="AI115" s="151"/>
      <c r="AJ115" s="151"/>
      <c r="AK115" s="151"/>
      <c r="AL115" s="151"/>
      <c r="AM115" s="151"/>
      <c r="AN115" s="151"/>
      <c r="AO115" s="151"/>
      <c r="AP115" s="151"/>
    </row>
    <row r="116" spans="1:42" ht="18.75" customHeight="1">
      <c r="A116" s="375" t="s">
        <v>140</v>
      </c>
      <c r="B116" s="141" t="s">
        <v>300</v>
      </c>
      <c r="C116" s="109">
        <v>648685</v>
      </c>
      <c r="D116" s="204">
        <v>250252</v>
      </c>
      <c r="E116" s="205">
        <v>38.6</v>
      </c>
      <c r="F116" s="204">
        <v>164184</v>
      </c>
      <c r="G116" s="206">
        <v>25.3</v>
      </c>
      <c r="H116" s="204">
        <v>75526</v>
      </c>
      <c r="I116" s="207">
        <v>11.6</v>
      </c>
      <c r="J116" s="204">
        <v>106509</v>
      </c>
      <c r="K116" s="207">
        <v>16.399999999999999</v>
      </c>
      <c r="L116" s="204">
        <v>106398</v>
      </c>
      <c r="M116" s="207">
        <v>16.399999999999999</v>
      </c>
      <c r="N116" s="204">
        <v>291924</v>
      </c>
      <c r="O116" s="207">
        <v>45</v>
      </c>
      <c r="P116" s="204">
        <v>192744</v>
      </c>
      <c r="Q116" s="207">
        <v>29.7</v>
      </c>
      <c r="R116" s="109">
        <v>58065</v>
      </c>
      <c r="S116" s="207">
        <v>9</v>
      </c>
      <c r="T116" s="148" t="str">
        <f t="shared" si="13"/>
        <v>〇</v>
      </c>
      <c r="U116" s="158">
        <f t="shared" si="12"/>
        <v>100</v>
      </c>
      <c r="V116" s="151"/>
      <c r="W116" s="151"/>
      <c r="X116" s="151"/>
      <c r="Y116" s="151"/>
      <c r="Z116" s="151"/>
      <c r="AA116" s="151"/>
      <c r="AB116" s="151"/>
      <c r="AC116" s="151"/>
      <c r="AD116" s="151"/>
      <c r="AE116" s="151"/>
      <c r="AF116" s="151"/>
      <c r="AG116" s="151"/>
      <c r="AH116" s="151"/>
      <c r="AI116" s="151"/>
      <c r="AJ116" s="151"/>
      <c r="AK116" s="151"/>
      <c r="AL116" s="151"/>
      <c r="AM116" s="151"/>
      <c r="AN116" s="151"/>
      <c r="AO116" s="151"/>
      <c r="AP116" s="151"/>
    </row>
    <row r="117" spans="1:42" ht="18.75" customHeight="1">
      <c r="A117" s="392"/>
      <c r="B117" s="141" t="s">
        <v>304</v>
      </c>
      <c r="C117" s="204">
        <v>731068</v>
      </c>
      <c r="D117" s="204">
        <v>255246</v>
      </c>
      <c r="E117" s="205">
        <v>34.914125635371811</v>
      </c>
      <c r="F117" s="204">
        <v>166242</v>
      </c>
      <c r="G117" s="206">
        <v>22.739608353805664</v>
      </c>
      <c r="H117" s="204">
        <v>77125</v>
      </c>
      <c r="I117" s="207">
        <v>10.549634233751169</v>
      </c>
      <c r="J117" s="204">
        <v>120315</v>
      </c>
      <c r="K117" s="207">
        <v>16.457429404651826</v>
      </c>
      <c r="L117" s="204">
        <v>119861</v>
      </c>
      <c r="M117" s="207">
        <v>16.395328478335806</v>
      </c>
      <c r="N117" s="204">
        <v>355507</v>
      </c>
      <c r="O117" s="207">
        <v>48.628444959976363</v>
      </c>
      <c r="P117" s="204">
        <v>218522</v>
      </c>
      <c r="Q117" s="207">
        <v>29.890789912839843</v>
      </c>
      <c r="R117" s="109">
        <v>65042</v>
      </c>
      <c r="S117" s="207">
        <v>8.8968468049483782</v>
      </c>
      <c r="T117" s="148" t="str">
        <f t="shared" si="13"/>
        <v>〇</v>
      </c>
      <c r="U117" s="158">
        <f t="shared" ref="U117:U158" si="14">E117+K117+O117</f>
        <v>100</v>
      </c>
      <c r="V117" s="151"/>
      <c r="W117" s="151"/>
      <c r="X117" s="151"/>
      <c r="Y117" s="151"/>
      <c r="Z117" s="151"/>
      <c r="AA117" s="151"/>
      <c r="AB117" s="151"/>
      <c r="AC117" s="151"/>
      <c r="AD117" s="151"/>
      <c r="AE117" s="151"/>
      <c r="AF117" s="151"/>
      <c r="AG117" s="151"/>
      <c r="AH117" s="151"/>
      <c r="AI117" s="151"/>
      <c r="AJ117" s="151"/>
      <c r="AK117" s="151"/>
      <c r="AL117" s="151"/>
      <c r="AM117" s="151"/>
      <c r="AN117" s="151"/>
      <c r="AO117" s="151"/>
      <c r="AP117" s="151"/>
    </row>
    <row r="118" spans="1:42" ht="18.75" customHeight="1">
      <c r="A118" s="392"/>
      <c r="B118" s="141" t="s">
        <v>305</v>
      </c>
      <c r="C118" s="204">
        <v>678986</v>
      </c>
      <c r="D118" s="204">
        <v>262560</v>
      </c>
      <c r="E118" s="205">
        <v>38.669427646519964</v>
      </c>
      <c r="F118" s="204">
        <v>165116</v>
      </c>
      <c r="G118" s="206">
        <v>24.31802717581806</v>
      </c>
      <c r="H118" s="204">
        <v>84027</v>
      </c>
      <c r="I118" s="207">
        <v>12.375365618731461</v>
      </c>
      <c r="J118" s="204">
        <v>111309</v>
      </c>
      <c r="K118" s="207">
        <v>16.393416064543302</v>
      </c>
      <c r="L118" s="204">
        <v>110400</v>
      </c>
      <c r="M118" s="207">
        <v>16.259539961059581</v>
      </c>
      <c r="N118" s="204">
        <v>305117</v>
      </c>
      <c r="O118" s="207">
        <v>44.937156288936734</v>
      </c>
      <c r="P118" s="204">
        <v>210298</v>
      </c>
      <c r="Q118" s="207">
        <v>30.972361727635032</v>
      </c>
      <c r="R118" s="109">
        <v>35129</v>
      </c>
      <c r="S118" s="207">
        <v>5.1737443776454883</v>
      </c>
      <c r="T118" s="148" t="str">
        <f t="shared" si="13"/>
        <v>〇</v>
      </c>
      <c r="U118" s="158">
        <f t="shared" si="14"/>
        <v>100</v>
      </c>
      <c r="V118" s="151"/>
      <c r="W118" s="151"/>
      <c r="X118" s="151"/>
      <c r="Y118" s="151"/>
      <c r="Z118" s="151"/>
      <c r="AA118" s="151"/>
      <c r="AB118" s="151"/>
      <c r="AC118" s="151"/>
      <c r="AD118" s="151"/>
      <c r="AE118" s="151"/>
      <c r="AF118" s="151"/>
      <c r="AG118" s="151"/>
      <c r="AH118" s="151"/>
      <c r="AI118" s="151"/>
      <c r="AJ118" s="151"/>
      <c r="AK118" s="151"/>
      <c r="AL118" s="151"/>
      <c r="AM118" s="151"/>
      <c r="AN118" s="151"/>
      <c r="AO118" s="151"/>
      <c r="AP118" s="151"/>
    </row>
    <row r="119" spans="1:42" ht="18.75" customHeight="1">
      <c r="A119" s="392"/>
      <c r="B119" s="141" t="s">
        <v>308</v>
      </c>
      <c r="C119" s="204">
        <v>611977.304</v>
      </c>
      <c r="D119" s="204">
        <v>249288.40700000001</v>
      </c>
      <c r="E119" s="205">
        <v>40.700000000000003</v>
      </c>
      <c r="F119" s="204">
        <v>159897</v>
      </c>
      <c r="G119" s="206">
        <v>26.1</v>
      </c>
      <c r="H119" s="204">
        <v>77206</v>
      </c>
      <c r="I119" s="207">
        <v>12.6</v>
      </c>
      <c r="J119" s="204">
        <v>105473.897</v>
      </c>
      <c r="K119" s="207">
        <v>17.2</v>
      </c>
      <c r="L119" s="204">
        <v>104483</v>
      </c>
      <c r="M119" s="207">
        <v>17.100000000000001</v>
      </c>
      <c r="N119" s="204">
        <v>257215</v>
      </c>
      <c r="O119" s="207">
        <v>42.1</v>
      </c>
      <c r="P119" s="204">
        <v>174086</v>
      </c>
      <c r="Q119" s="207">
        <v>28.4</v>
      </c>
      <c r="R119" s="109">
        <v>33290</v>
      </c>
      <c r="S119" s="207">
        <v>5.4</v>
      </c>
      <c r="T119" s="148" t="str">
        <f t="shared" si="13"/>
        <v>〇</v>
      </c>
      <c r="U119" s="158">
        <f t="shared" si="14"/>
        <v>100</v>
      </c>
      <c r="V119" s="151"/>
      <c r="W119" s="151"/>
      <c r="X119" s="151"/>
      <c r="Y119" s="151"/>
      <c r="Z119" s="151"/>
      <c r="AA119" s="151"/>
      <c r="AB119" s="151"/>
      <c r="AC119" s="151"/>
      <c r="AD119" s="151"/>
      <c r="AE119" s="151"/>
      <c r="AF119" s="151"/>
      <c r="AG119" s="151"/>
      <c r="AH119" s="151"/>
      <c r="AI119" s="151"/>
      <c r="AJ119" s="151"/>
      <c r="AK119" s="151"/>
      <c r="AL119" s="151"/>
      <c r="AM119" s="151"/>
      <c r="AN119" s="151"/>
      <c r="AO119" s="151"/>
      <c r="AP119" s="151"/>
    </row>
    <row r="120" spans="1:42" ht="18.75" customHeight="1">
      <c r="A120" s="393"/>
      <c r="B120" s="191" t="s">
        <v>320</v>
      </c>
      <c r="C120" s="235">
        <v>621956</v>
      </c>
      <c r="D120" s="235">
        <v>259666</v>
      </c>
      <c r="E120" s="236">
        <v>41.7</v>
      </c>
      <c r="F120" s="235">
        <v>173303</v>
      </c>
      <c r="G120" s="237">
        <v>27.9</v>
      </c>
      <c r="H120" s="235">
        <v>74204</v>
      </c>
      <c r="I120" s="238">
        <v>11.9</v>
      </c>
      <c r="J120" s="235">
        <v>112435</v>
      </c>
      <c r="K120" s="238">
        <v>18.100000000000001</v>
      </c>
      <c r="L120" s="235">
        <v>112021</v>
      </c>
      <c r="M120" s="238">
        <v>18</v>
      </c>
      <c r="N120" s="235">
        <v>249855</v>
      </c>
      <c r="O120" s="238">
        <v>40.200000000000003</v>
      </c>
      <c r="P120" s="235">
        <v>172345</v>
      </c>
      <c r="Q120" s="238">
        <v>27.7</v>
      </c>
      <c r="R120" s="239">
        <v>28571</v>
      </c>
      <c r="S120" s="238">
        <v>4.5999999999999996</v>
      </c>
      <c r="T120" s="148" t="str">
        <f t="shared" si="13"/>
        <v>〇</v>
      </c>
      <c r="U120" s="158">
        <f t="shared" si="14"/>
        <v>100</v>
      </c>
      <c r="V120" s="151"/>
      <c r="W120" s="151"/>
      <c r="X120" s="151"/>
      <c r="Y120" s="151"/>
      <c r="Z120" s="151"/>
      <c r="AA120" s="151"/>
      <c r="AB120" s="151"/>
      <c r="AC120" s="151"/>
      <c r="AD120" s="151"/>
      <c r="AE120" s="151"/>
      <c r="AF120" s="151"/>
      <c r="AG120" s="151"/>
      <c r="AH120" s="151"/>
      <c r="AI120" s="151"/>
      <c r="AJ120" s="151"/>
      <c r="AK120" s="151"/>
      <c r="AL120" s="151"/>
      <c r="AM120" s="151"/>
      <c r="AN120" s="151"/>
      <c r="AO120" s="151"/>
      <c r="AP120" s="151"/>
    </row>
    <row r="121" spans="1:42" ht="18.75" customHeight="1">
      <c r="A121" s="375" t="s">
        <v>35</v>
      </c>
      <c r="B121" s="141" t="s">
        <v>300</v>
      </c>
      <c r="C121" s="204">
        <v>1158235</v>
      </c>
      <c r="D121" s="204">
        <v>341913</v>
      </c>
      <c r="E121" s="205">
        <v>29.5</v>
      </c>
      <c r="F121" s="204">
        <v>213736</v>
      </c>
      <c r="G121" s="206">
        <v>18.5</v>
      </c>
      <c r="H121" s="204">
        <v>113618</v>
      </c>
      <c r="I121" s="207">
        <v>9.8000000000000007</v>
      </c>
      <c r="J121" s="204">
        <v>116648</v>
      </c>
      <c r="K121" s="207">
        <v>10.1</v>
      </c>
      <c r="L121" s="204">
        <v>111747</v>
      </c>
      <c r="M121" s="207">
        <v>9.6</v>
      </c>
      <c r="N121" s="204">
        <v>699674</v>
      </c>
      <c r="O121" s="207">
        <v>60.4</v>
      </c>
      <c r="P121" s="204">
        <v>405668</v>
      </c>
      <c r="Q121" s="207">
        <v>35</v>
      </c>
      <c r="R121" s="109">
        <v>233792</v>
      </c>
      <c r="S121" s="207">
        <v>20.2</v>
      </c>
      <c r="T121" s="148" t="str">
        <f t="shared" si="13"/>
        <v>〇</v>
      </c>
      <c r="U121" s="158">
        <f t="shared" si="14"/>
        <v>100</v>
      </c>
      <c r="V121" s="151"/>
      <c r="W121" s="151"/>
      <c r="X121" s="151"/>
      <c r="Y121" s="151"/>
      <c r="Z121" s="151"/>
      <c r="AA121" s="151"/>
      <c r="AB121" s="151"/>
      <c r="AC121" s="151"/>
      <c r="AD121" s="151"/>
      <c r="AE121" s="151"/>
      <c r="AF121" s="151"/>
      <c r="AG121" s="151"/>
      <c r="AH121" s="151"/>
      <c r="AI121" s="151"/>
      <c r="AJ121" s="151"/>
      <c r="AK121" s="151"/>
      <c r="AL121" s="151"/>
      <c r="AM121" s="151"/>
      <c r="AN121" s="151"/>
      <c r="AO121" s="151"/>
      <c r="AP121" s="151"/>
    </row>
    <row r="122" spans="1:42" ht="18.75" customHeight="1">
      <c r="A122" s="392"/>
      <c r="B122" s="141" t="s">
        <v>304</v>
      </c>
      <c r="C122" s="204">
        <v>1298673</v>
      </c>
      <c r="D122" s="204">
        <v>391445</v>
      </c>
      <c r="E122" s="205">
        <v>30.1</v>
      </c>
      <c r="F122" s="204">
        <v>211584</v>
      </c>
      <c r="G122" s="206">
        <v>16.3</v>
      </c>
      <c r="H122" s="204">
        <v>163962</v>
      </c>
      <c r="I122" s="207">
        <v>12.6</v>
      </c>
      <c r="J122" s="204">
        <v>116820</v>
      </c>
      <c r="K122" s="207">
        <v>9</v>
      </c>
      <c r="L122" s="204">
        <v>115894</v>
      </c>
      <c r="M122" s="207">
        <v>8.9</v>
      </c>
      <c r="N122" s="204">
        <v>790408</v>
      </c>
      <c r="O122" s="207">
        <v>60.9</v>
      </c>
      <c r="P122" s="204">
        <v>555379</v>
      </c>
      <c r="Q122" s="207">
        <v>42.8</v>
      </c>
      <c r="R122" s="109">
        <v>156610</v>
      </c>
      <c r="S122" s="207">
        <v>12.1</v>
      </c>
      <c r="T122" s="148" t="str">
        <f t="shared" si="13"/>
        <v>〇</v>
      </c>
      <c r="U122" s="158">
        <f t="shared" si="14"/>
        <v>100</v>
      </c>
      <c r="V122" s="151"/>
      <c r="W122" s="151"/>
      <c r="X122" s="151"/>
      <c r="Y122" s="151"/>
      <c r="Z122" s="151"/>
      <c r="AA122" s="151"/>
      <c r="AB122" s="151"/>
      <c r="AC122" s="151"/>
      <c r="AD122" s="151"/>
      <c r="AE122" s="151"/>
      <c r="AF122" s="151"/>
      <c r="AG122" s="151"/>
      <c r="AH122" s="151"/>
      <c r="AI122" s="151"/>
      <c r="AJ122" s="151"/>
      <c r="AK122" s="151"/>
      <c r="AL122" s="151"/>
      <c r="AM122" s="151"/>
      <c r="AN122" s="151"/>
      <c r="AO122" s="151"/>
      <c r="AP122" s="151"/>
    </row>
    <row r="123" spans="1:42" ht="18.75" customHeight="1">
      <c r="A123" s="392"/>
      <c r="B123" s="141" t="s">
        <v>305</v>
      </c>
      <c r="C123" s="204">
        <v>1155652</v>
      </c>
      <c r="D123" s="204">
        <v>350147</v>
      </c>
      <c r="E123" s="205">
        <v>30.3</v>
      </c>
      <c r="F123" s="204">
        <v>213835</v>
      </c>
      <c r="G123" s="206">
        <v>18.5</v>
      </c>
      <c r="H123" s="204">
        <v>120028</v>
      </c>
      <c r="I123" s="207">
        <v>10.4</v>
      </c>
      <c r="J123" s="204">
        <v>107982</v>
      </c>
      <c r="K123" s="207">
        <v>9.4</v>
      </c>
      <c r="L123" s="204">
        <v>107220</v>
      </c>
      <c r="M123" s="207">
        <v>9.3000000000000007</v>
      </c>
      <c r="N123" s="204">
        <v>697523</v>
      </c>
      <c r="O123" s="207">
        <v>60.3</v>
      </c>
      <c r="P123" s="204">
        <v>456337</v>
      </c>
      <c r="Q123" s="207">
        <v>39.5</v>
      </c>
      <c r="R123" s="109">
        <v>155012</v>
      </c>
      <c r="S123" s="207">
        <v>13.4</v>
      </c>
      <c r="T123" s="148" t="str">
        <f t="shared" si="13"/>
        <v>〇</v>
      </c>
      <c r="U123" s="158">
        <f t="shared" si="14"/>
        <v>100</v>
      </c>
      <c r="V123" s="151"/>
      <c r="W123" s="151"/>
      <c r="X123" s="151"/>
      <c r="Y123" s="151"/>
      <c r="Z123" s="151"/>
      <c r="AA123" s="151"/>
      <c r="AB123" s="151"/>
      <c r="AC123" s="151"/>
      <c r="AD123" s="151"/>
      <c r="AE123" s="151"/>
      <c r="AF123" s="151"/>
      <c r="AG123" s="151"/>
      <c r="AH123" s="151"/>
      <c r="AI123" s="151"/>
      <c r="AJ123" s="151"/>
      <c r="AK123" s="151"/>
      <c r="AL123" s="151"/>
      <c r="AM123" s="151"/>
      <c r="AN123" s="151"/>
      <c r="AO123" s="151"/>
      <c r="AP123" s="151"/>
    </row>
    <row r="124" spans="1:42" ht="18.75" customHeight="1">
      <c r="A124" s="392"/>
      <c r="B124" s="141" t="s">
        <v>308</v>
      </c>
      <c r="C124" s="204">
        <v>1024886</v>
      </c>
      <c r="D124" s="204">
        <v>338701</v>
      </c>
      <c r="E124" s="205">
        <v>33</v>
      </c>
      <c r="F124" s="204">
        <v>203550</v>
      </c>
      <c r="G124" s="206">
        <v>19.899999999999999</v>
      </c>
      <c r="H124" s="204">
        <v>120282</v>
      </c>
      <c r="I124" s="207">
        <v>11.7</v>
      </c>
      <c r="J124" s="204">
        <v>103603</v>
      </c>
      <c r="K124" s="207">
        <v>10.199999999999999</v>
      </c>
      <c r="L124" s="204">
        <v>102011</v>
      </c>
      <c r="M124" s="207">
        <v>10</v>
      </c>
      <c r="N124" s="204">
        <v>582582</v>
      </c>
      <c r="O124" s="207">
        <v>56.8</v>
      </c>
      <c r="P124" s="204">
        <v>353755</v>
      </c>
      <c r="Q124" s="207">
        <v>34.5</v>
      </c>
      <c r="R124" s="109">
        <v>155075</v>
      </c>
      <c r="S124" s="207">
        <v>15.1</v>
      </c>
      <c r="T124" s="148" t="str">
        <f t="shared" si="13"/>
        <v>〇</v>
      </c>
      <c r="U124" s="158">
        <f t="shared" si="14"/>
        <v>100</v>
      </c>
      <c r="V124" s="151"/>
      <c r="W124" s="151"/>
      <c r="X124" s="151"/>
      <c r="Y124" s="151"/>
      <c r="Z124" s="151"/>
      <c r="AA124" s="151"/>
      <c r="AB124" s="151"/>
      <c r="AC124" s="151"/>
      <c r="AD124" s="151"/>
      <c r="AE124" s="151"/>
      <c r="AF124" s="151"/>
      <c r="AG124" s="151"/>
      <c r="AH124" s="151"/>
      <c r="AI124" s="151"/>
      <c r="AJ124" s="151"/>
      <c r="AK124" s="151"/>
      <c r="AL124" s="151"/>
      <c r="AM124" s="151"/>
      <c r="AN124" s="151"/>
      <c r="AO124" s="151"/>
      <c r="AP124" s="151"/>
    </row>
    <row r="125" spans="1:42" ht="18.75" customHeight="1">
      <c r="A125" s="393"/>
      <c r="B125" s="191" t="s">
        <v>320</v>
      </c>
      <c r="C125" s="235">
        <v>1037556</v>
      </c>
      <c r="D125" s="235">
        <v>354713</v>
      </c>
      <c r="E125" s="236">
        <v>34.200000000000003</v>
      </c>
      <c r="F125" s="235">
        <v>217391</v>
      </c>
      <c r="G125" s="237">
        <v>21</v>
      </c>
      <c r="H125" s="235">
        <v>121478</v>
      </c>
      <c r="I125" s="238">
        <v>11.7</v>
      </c>
      <c r="J125" s="235">
        <v>105430</v>
      </c>
      <c r="K125" s="238">
        <v>10.199999999999999</v>
      </c>
      <c r="L125" s="235">
        <v>103370</v>
      </c>
      <c r="M125" s="238">
        <v>10</v>
      </c>
      <c r="N125" s="235">
        <v>577413</v>
      </c>
      <c r="O125" s="238">
        <v>55.6</v>
      </c>
      <c r="P125" s="235">
        <v>340919</v>
      </c>
      <c r="Q125" s="238">
        <v>32.9</v>
      </c>
      <c r="R125" s="239">
        <v>154625</v>
      </c>
      <c r="S125" s="238">
        <v>14.9</v>
      </c>
      <c r="T125" s="148" t="str">
        <f t="shared" si="13"/>
        <v>〇</v>
      </c>
      <c r="U125" s="158">
        <f t="shared" si="14"/>
        <v>100</v>
      </c>
      <c r="V125" s="151"/>
      <c r="W125" s="151"/>
      <c r="X125" s="151"/>
      <c r="Y125" s="151"/>
      <c r="Z125" s="151"/>
      <c r="AA125" s="151"/>
      <c r="AB125" s="151"/>
      <c r="AC125" s="151"/>
      <c r="AD125" s="151"/>
      <c r="AE125" s="151"/>
      <c r="AF125" s="151"/>
      <c r="AG125" s="151"/>
      <c r="AH125" s="151"/>
      <c r="AI125" s="151"/>
      <c r="AJ125" s="151"/>
      <c r="AK125" s="151"/>
      <c r="AL125" s="151"/>
      <c r="AM125" s="151"/>
      <c r="AN125" s="151"/>
      <c r="AO125" s="151"/>
      <c r="AP125" s="151"/>
    </row>
    <row r="126" spans="1:42" ht="18.75" customHeight="1">
      <c r="A126" s="375" t="s">
        <v>36</v>
      </c>
      <c r="B126" s="141" t="s">
        <v>300</v>
      </c>
      <c r="C126" s="204">
        <v>3733515</v>
      </c>
      <c r="D126" s="204">
        <v>1111062</v>
      </c>
      <c r="E126" s="205">
        <v>29.8</v>
      </c>
      <c r="F126" s="204">
        <v>666168</v>
      </c>
      <c r="G126" s="206">
        <v>17.899999999999999</v>
      </c>
      <c r="H126" s="204">
        <v>387889</v>
      </c>
      <c r="I126" s="207">
        <v>10.4</v>
      </c>
      <c r="J126" s="204">
        <v>175315</v>
      </c>
      <c r="K126" s="207">
        <v>4.7</v>
      </c>
      <c r="L126" s="204">
        <v>174485</v>
      </c>
      <c r="M126" s="207">
        <v>4.7</v>
      </c>
      <c r="N126" s="204">
        <v>2447138</v>
      </c>
      <c r="O126" s="207">
        <v>65.5</v>
      </c>
      <c r="P126" s="204">
        <v>1378334</v>
      </c>
      <c r="Q126" s="207">
        <v>36.9</v>
      </c>
      <c r="R126" s="109">
        <v>883061</v>
      </c>
      <c r="S126" s="207">
        <v>23.7</v>
      </c>
      <c r="T126" s="148" t="str">
        <f t="shared" si="13"/>
        <v>〇</v>
      </c>
      <c r="U126" s="158">
        <f t="shared" si="14"/>
        <v>100</v>
      </c>
      <c r="V126" s="151"/>
      <c r="W126" s="151"/>
      <c r="X126" s="151"/>
      <c r="Y126" s="151"/>
      <c r="Z126" s="151"/>
      <c r="AA126" s="151"/>
      <c r="AB126" s="151"/>
      <c r="AC126" s="151"/>
      <c r="AD126" s="151"/>
      <c r="AE126" s="151"/>
      <c r="AF126" s="151"/>
      <c r="AG126" s="151"/>
      <c r="AH126" s="151"/>
      <c r="AI126" s="151"/>
      <c r="AJ126" s="151"/>
      <c r="AK126" s="151"/>
      <c r="AL126" s="151"/>
      <c r="AM126" s="151"/>
      <c r="AN126" s="151"/>
      <c r="AO126" s="151"/>
      <c r="AP126" s="151"/>
    </row>
    <row r="127" spans="1:42" ht="18.75" customHeight="1">
      <c r="A127" s="392"/>
      <c r="B127" s="141" t="s">
        <v>304</v>
      </c>
      <c r="C127" s="204">
        <v>4634812</v>
      </c>
      <c r="D127" s="204">
        <v>1118137</v>
      </c>
      <c r="E127" s="205">
        <v>24.1</v>
      </c>
      <c r="F127" s="204">
        <v>659087</v>
      </c>
      <c r="G127" s="206">
        <v>14.2</v>
      </c>
      <c r="H127" s="204">
        <v>395581</v>
      </c>
      <c r="I127" s="207">
        <v>8.5</v>
      </c>
      <c r="J127" s="204">
        <v>192180</v>
      </c>
      <c r="K127" s="207">
        <v>4.2</v>
      </c>
      <c r="L127" s="204">
        <v>191492</v>
      </c>
      <c r="M127" s="207">
        <v>4.2</v>
      </c>
      <c r="N127" s="204">
        <v>3324495</v>
      </c>
      <c r="O127" s="207">
        <v>71.7</v>
      </c>
      <c r="P127" s="204">
        <v>2124864</v>
      </c>
      <c r="Q127" s="207">
        <v>45.8</v>
      </c>
      <c r="R127" s="109">
        <v>782815</v>
      </c>
      <c r="S127" s="207">
        <v>16.899999999999999</v>
      </c>
      <c r="T127" s="148" t="str">
        <f t="shared" si="13"/>
        <v>〇</v>
      </c>
      <c r="U127" s="158">
        <f t="shared" si="14"/>
        <v>100</v>
      </c>
      <c r="V127" s="151"/>
      <c r="W127" s="151"/>
      <c r="X127" s="151"/>
      <c r="Y127" s="151"/>
      <c r="Z127" s="151"/>
      <c r="AA127" s="151"/>
      <c r="AB127" s="151"/>
      <c r="AC127" s="151"/>
      <c r="AD127" s="151"/>
      <c r="AE127" s="151"/>
      <c r="AF127" s="151"/>
      <c r="AG127" s="151"/>
      <c r="AH127" s="151"/>
      <c r="AI127" s="151"/>
      <c r="AJ127" s="151"/>
      <c r="AK127" s="151"/>
      <c r="AL127" s="151"/>
      <c r="AM127" s="151"/>
      <c r="AN127" s="151"/>
      <c r="AO127" s="151"/>
      <c r="AP127" s="151"/>
    </row>
    <row r="128" spans="1:42" ht="18.75" customHeight="1">
      <c r="A128" s="392"/>
      <c r="B128" s="141" t="s">
        <v>305</v>
      </c>
      <c r="C128" s="204">
        <v>3895344</v>
      </c>
      <c r="D128" s="204">
        <v>1149025</v>
      </c>
      <c r="E128" s="205">
        <v>29.5</v>
      </c>
      <c r="F128" s="204">
        <v>675332</v>
      </c>
      <c r="G128" s="206">
        <v>17.3</v>
      </c>
      <c r="H128" s="204">
        <v>399371</v>
      </c>
      <c r="I128" s="207">
        <v>10.3</v>
      </c>
      <c r="J128" s="204">
        <v>185673</v>
      </c>
      <c r="K128" s="207">
        <v>4.8</v>
      </c>
      <c r="L128" s="204">
        <v>185477</v>
      </c>
      <c r="M128" s="207">
        <v>4.8</v>
      </c>
      <c r="N128" s="204">
        <v>2560647</v>
      </c>
      <c r="O128" s="207">
        <v>65.7</v>
      </c>
      <c r="P128" s="204">
        <v>1491574</v>
      </c>
      <c r="Q128" s="207">
        <v>38.299999999999997</v>
      </c>
      <c r="R128" s="109">
        <v>716902</v>
      </c>
      <c r="S128" s="207">
        <v>18.399999999999999</v>
      </c>
      <c r="T128" s="148" t="str">
        <f t="shared" si="13"/>
        <v>✖</v>
      </c>
      <c r="U128" s="158">
        <f t="shared" si="14"/>
        <v>100</v>
      </c>
      <c r="V128" s="151"/>
      <c r="W128" s="151"/>
      <c r="X128" s="151"/>
      <c r="Y128" s="151"/>
      <c r="Z128" s="151"/>
      <c r="AA128" s="151"/>
      <c r="AB128" s="151"/>
      <c r="AC128" s="151"/>
      <c r="AD128" s="151"/>
      <c r="AE128" s="151"/>
      <c r="AF128" s="151"/>
      <c r="AG128" s="151"/>
      <c r="AH128" s="151"/>
      <c r="AI128" s="151"/>
      <c r="AJ128" s="151"/>
      <c r="AK128" s="151"/>
      <c r="AL128" s="151"/>
      <c r="AM128" s="151"/>
      <c r="AN128" s="151"/>
      <c r="AO128" s="151"/>
      <c r="AP128" s="151"/>
    </row>
    <row r="129" spans="1:42" ht="18.75" customHeight="1">
      <c r="A129" s="392"/>
      <c r="B129" s="141" t="s">
        <v>308</v>
      </c>
      <c r="C129" s="204">
        <v>3325569</v>
      </c>
      <c r="D129" s="204">
        <v>1112996</v>
      </c>
      <c r="E129" s="205">
        <v>33.4</v>
      </c>
      <c r="F129" s="204">
        <v>658167</v>
      </c>
      <c r="G129" s="206">
        <v>19.8</v>
      </c>
      <c r="H129" s="204">
        <v>383850</v>
      </c>
      <c r="I129" s="207">
        <v>11.5</v>
      </c>
      <c r="J129" s="204">
        <v>188543</v>
      </c>
      <c r="K129" s="207">
        <v>5.7</v>
      </c>
      <c r="L129" s="204">
        <v>187794</v>
      </c>
      <c r="M129" s="207">
        <v>5.7</v>
      </c>
      <c r="N129" s="204">
        <v>2024030</v>
      </c>
      <c r="O129" s="207">
        <v>60.9</v>
      </c>
      <c r="P129" s="204">
        <v>1145178</v>
      </c>
      <c r="Q129" s="207">
        <v>34.4</v>
      </c>
      <c r="R129" s="109">
        <v>622313</v>
      </c>
      <c r="S129" s="207">
        <v>18.7</v>
      </c>
      <c r="T129" s="148" t="str">
        <f t="shared" si="13"/>
        <v>〇</v>
      </c>
      <c r="U129" s="158">
        <f t="shared" si="14"/>
        <v>100</v>
      </c>
      <c r="V129" s="151"/>
      <c r="W129" s="151"/>
      <c r="X129" s="151"/>
      <c r="Y129" s="151"/>
      <c r="Z129" s="151"/>
      <c r="AA129" s="151"/>
      <c r="AB129" s="151"/>
      <c r="AC129" s="151"/>
      <c r="AD129" s="151"/>
      <c r="AE129" s="151"/>
      <c r="AF129" s="151"/>
      <c r="AG129" s="151"/>
      <c r="AH129" s="151"/>
      <c r="AI129" s="151"/>
      <c r="AJ129" s="151"/>
      <c r="AK129" s="151"/>
      <c r="AL129" s="151"/>
      <c r="AM129" s="151"/>
      <c r="AN129" s="151"/>
      <c r="AO129" s="151"/>
      <c r="AP129" s="151"/>
    </row>
    <row r="130" spans="1:42" ht="18.75" customHeight="1">
      <c r="A130" s="393"/>
      <c r="B130" s="191" t="s">
        <v>320</v>
      </c>
      <c r="C130" s="235">
        <v>3279987</v>
      </c>
      <c r="D130" s="235">
        <v>1131361.6000000001</v>
      </c>
      <c r="E130" s="236">
        <v>34.5</v>
      </c>
      <c r="F130" s="235">
        <v>697190.6</v>
      </c>
      <c r="G130" s="237">
        <v>21.3</v>
      </c>
      <c r="H130" s="235">
        <v>364945.6</v>
      </c>
      <c r="I130" s="238">
        <v>11.1</v>
      </c>
      <c r="J130" s="235">
        <v>202739.1</v>
      </c>
      <c r="K130" s="238">
        <v>6.2</v>
      </c>
      <c r="L130" s="235">
        <v>202336.7</v>
      </c>
      <c r="M130" s="238">
        <v>6.2</v>
      </c>
      <c r="N130" s="235">
        <v>1945886.3</v>
      </c>
      <c r="O130" s="238">
        <v>59.3</v>
      </c>
      <c r="P130" s="235">
        <v>1150117.3</v>
      </c>
      <c r="Q130" s="238">
        <v>35.1</v>
      </c>
      <c r="R130" s="239">
        <v>523763.4</v>
      </c>
      <c r="S130" s="238">
        <v>16</v>
      </c>
      <c r="T130" s="148" t="str">
        <f t="shared" si="13"/>
        <v>〇</v>
      </c>
      <c r="U130" s="158">
        <f t="shared" si="14"/>
        <v>100</v>
      </c>
      <c r="V130" s="151"/>
      <c r="W130" s="151"/>
      <c r="X130" s="151"/>
      <c r="Y130" s="151"/>
      <c r="Z130" s="151"/>
      <c r="AA130" s="151"/>
      <c r="AB130" s="151"/>
      <c r="AC130" s="151"/>
      <c r="AD130" s="151"/>
      <c r="AE130" s="151"/>
      <c r="AF130" s="151"/>
      <c r="AG130" s="151"/>
      <c r="AH130" s="151"/>
      <c r="AI130" s="151"/>
      <c r="AJ130" s="151"/>
      <c r="AK130" s="151"/>
      <c r="AL130" s="151"/>
      <c r="AM130" s="151"/>
      <c r="AN130" s="151"/>
      <c r="AO130" s="151"/>
      <c r="AP130" s="151"/>
    </row>
    <row r="131" spans="1:42" ht="18.75" customHeight="1">
      <c r="A131" s="375" t="s">
        <v>37</v>
      </c>
      <c r="B131" s="141" t="s">
        <v>300</v>
      </c>
      <c r="C131" s="204">
        <v>2623291</v>
      </c>
      <c r="D131" s="204">
        <v>826217</v>
      </c>
      <c r="E131" s="205">
        <v>31.5</v>
      </c>
      <c r="F131" s="204">
        <v>461158</v>
      </c>
      <c r="G131" s="206">
        <v>17.600000000000001</v>
      </c>
      <c r="H131" s="204">
        <v>334653</v>
      </c>
      <c r="I131" s="207">
        <v>12.8</v>
      </c>
      <c r="J131" s="204">
        <v>273550</v>
      </c>
      <c r="K131" s="207">
        <v>10.4</v>
      </c>
      <c r="L131" s="204">
        <v>271512</v>
      </c>
      <c r="M131" s="207">
        <v>10.4</v>
      </c>
      <c r="N131" s="204">
        <v>1523524</v>
      </c>
      <c r="O131" s="207">
        <v>58.1</v>
      </c>
      <c r="P131" s="204">
        <v>759934</v>
      </c>
      <c r="Q131" s="207">
        <v>29</v>
      </c>
      <c r="R131" s="109">
        <v>636027</v>
      </c>
      <c r="S131" s="207">
        <v>24.2</v>
      </c>
      <c r="T131" s="148" t="str">
        <f t="shared" si="13"/>
        <v>〇</v>
      </c>
      <c r="U131" s="158">
        <f t="shared" si="14"/>
        <v>100</v>
      </c>
      <c r="V131" s="151"/>
      <c r="W131" s="151"/>
      <c r="X131" s="151"/>
      <c r="Y131" s="151"/>
      <c r="Z131" s="151"/>
      <c r="AA131" s="151"/>
      <c r="AB131" s="151"/>
      <c r="AC131" s="151"/>
      <c r="AD131" s="151"/>
      <c r="AE131" s="151"/>
      <c r="AF131" s="151"/>
      <c r="AG131" s="151"/>
      <c r="AH131" s="151"/>
      <c r="AI131" s="151"/>
      <c r="AJ131" s="151"/>
      <c r="AK131" s="151"/>
      <c r="AL131" s="151"/>
      <c r="AM131" s="151"/>
      <c r="AN131" s="151"/>
      <c r="AO131" s="151"/>
      <c r="AP131" s="151"/>
    </row>
    <row r="132" spans="1:42" ht="18.75" customHeight="1">
      <c r="A132" s="392"/>
      <c r="B132" s="141" t="s">
        <v>304</v>
      </c>
      <c r="C132" s="204">
        <v>3214216</v>
      </c>
      <c r="D132" s="204">
        <v>951575</v>
      </c>
      <c r="E132" s="205">
        <v>29.605197659398126</v>
      </c>
      <c r="F132" s="204">
        <v>458301</v>
      </c>
      <c r="G132" s="206">
        <v>14.258562585712969</v>
      </c>
      <c r="H132" s="204">
        <v>459304</v>
      </c>
      <c r="I132" s="207">
        <v>14.289767706961824</v>
      </c>
      <c r="J132" s="204">
        <v>286055</v>
      </c>
      <c r="K132" s="207">
        <v>8.8996819131010483</v>
      </c>
      <c r="L132" s="204">
        <v>285031</v>
      </c>
      <c r="M132" s="207">
        <v>8.8678234443484811</v>
      </c>
      <c r="N132" s="204">
        <v>1976586</v>
      </c>
      <c r="O132" s="207">
        <v>61.495120427500829</v>
      </c>
      <c r="P132" s="204">
        <v>1055220</v>
      </c>
      <c r="Q132" s="207">
        <v>32.829778708089314</v>
      </c>
      <c r="R132" s="109">
        <v>764887</v>
      </c>
      <c r="S132" s="207">
        <v>23.797000574945805</v>
      </c>
      <c r="T132" s="148" t="str">
        <f t="shared" si="13"/>
        <v>〇</v>
      </c>
      <c r="U132" s="158">
        <f t="shared" si="14"/>
        <v>100</v>
      </c>
      <c r="V132" s="151"/>
      <c r="W132" s="151"/>
      <c r="X132" s="151"/>
      <c r="Y132" s="151"/>
      <c r="Z132" s="151"/>
      <c r="AA132" s="151"/>
      <c r="AB132" s="151"/>
      <c r="AC132" s="151"/>
      <c r="AD132" s="151"/>
      <c r="AE132" s="151"/>
      <c r="AF132" s="151"/>
      <c r="AG132" s="151"/>
      <c r="AH132" s="151"/>
      <c r="AI132" s="151"/>
      <c r="AJ132" s="151"/>
      <c r="AK132" s="151"/>
      <c r="AL132" s="151"/>
      <c r="AM132" s="151"/>
      <c r="AN132" s="151"/>
      <c r="AO132" s="151"/>
      <c r="AP132" s="151"/>
    </row>
    <row r="133" spans="1:42" ht="18.75" customHeight="1">
      <c r="A133" s="392"/>
      <c r="B133" s="141" t="s">
        <v>305</v>
      </c>
      <c r="C133" s="204">
        <v>2683182</v>
      </c>
      <c r="D133" s="204">
        <v>840495</v>
      </c>
      <c r="E133" s="205">
        <v>31.324561658508401</v>
      </c>
      <c r="F133" s="204">
        <v>456277</v>
      </c>
      <c r="G133" s="206">
        <v>17.005070844989302</v>
      </c>
      <c r="H133" s="204">
        <v>344671</v>
      </c>
      <c r="I133" s="207">
        <v>12.8456064478668</v>
      </c>
      <c r="J133" s="204">
        <v>267698</v>
      </c>
      <c r="K133" s="207">
        <v>9.9768856529299903</v>
      </c>
      <c r="L133" s="204">
        <v>266976</v>
      </c>
      <c r="M133" s="207">
        <v>9.9499773030677794</v>
      </c>
      <c r="N133" s="204">
        <v>1574989</v>
      </c>
      <c r="O133" s="207">
        <v>58.698552688561598</v>
      </c>
      <c r="P133" s="204">
        <v>804854</v>
      </c>
      <c r="Q133" s="207">
        <v>29.996250720227</v>
      </c>
      <c r="R133" s="109">
        <v>492507</v>
      </c>
      <c r="S133" s="207">
        <v>18.355333331842601</v>
      </c>
      <c r="T133" s="148" t="str">
        <f t="shared" si="13"/>
        <v>〇</v>
      </c>
      <c r="U133" s="158">
        <f t="shared" si="14"/>
        <v>100</v>
      </c>
      <c r="V133" s="151"/>
      <c r="W133" s="151"/>
      <c r="X133" s="151"/>
      <c r="Y133" s="151"/>
      <c r="Z133" s="151"/>
      <c r="AA133" s="151"/>
      <c r="AB133" s="151"/>
      <c r="AC133" s="151"/>
      <c r="AD133" s="151"/>
      <c r="AE133" s="151"/>
      <c r="AF133" s="151"/>
      <c r="AG133" s="151"/>
      <c r="AH133" s="151"/>
      <c r="AI133" s="151"/>
      <c r="AJ133" s="151"/>
      <c r="AK133" s="151"/>
      <c r="AL133" s="151"/>
      <c r="AM133" s="151"/>
      <c r="AN133" s="151"/>
      <c r="AO133" s="151"/>
      <c r="AP133" s="151"/>
    </row>
    <row r="134" spans="1:42" ht="18.75" customHeight="1">
      <c r="A134" s="392"/>
      <c r="B134" s="141" t="s">
        <v>308</v>
      </c>
      <c r="C134" s="204">
        <v>2417645</v>
      </c>
      <c r="D134" s="204">
        <v>838885</v>
      </c>
      <c r="E134" s="205">
        <v>34.698435874580433</v>
      </c>
      <c r="F134" s="204">
        <v>443399</v>
      </c>
      <c r="G134" s="206">
        <v>18.340120240978308</v>
      </c>
      <c r="H134" s="204">
        <v>359572</v>
      </c>
      <c r="I134" s="207">
        <v>14.872820451306954</v>
      </c>
      <c r="J134" s="204">
        <v>240970</v>
      </c>
      <c r="K134" s="207">
        <v>9.9671374416012277</v>
      </c>
      <c r="L134" s="204">
        <v>238165</v>
      </c>
      <c r="M134" s="207">
        <v>9.851115444988821</v>
      </c>
      <c r="N134" s="204">
        <v>1337790</v>
      </c>
      <c r="O134" s="207">
        <v>55.334426683818336</v>
      </c>
      <c r="P134" s="204">
        <v>668387</v>
      </c>
      <c r="Q134" s="207">
        <v>27.646201158565464</v>
      </c>
      <c r="R134" s="109">
        <v>529387</v>
      </c>
      <c r="S134" s="207">
        <v>21.896804534991695</v>
      </c>
      <c r="T134" s="148" t="str">
        <f t="shared" si="13"/>
        <v>〇</v>
      </c>
      <c r="U134" s="158">
        <f t="shared" si="14"/>
        <v>100</v>
      </c>
      <c r="V134" s="151"/>
      <c r="W134" s="151"/>
      <c r="X134" s="151"/>
      <c r="Y134" s="151"/>
      <c r="Z134" s="151"/>
      <c r="AA134" s="151"/>
      <c r="AB134" s="151"/>
      <c r="AC134" s="151"/>
      <c r="AD134" s="151"/>
      <c r="AE134" s="151"/>
      <c r="AF134" s="151"/>
      <c r="AG134" s="151"/>
      <c r="AH134" s="151"/>
      <c r="AI134" s="151"/>
      <c r="AJ134" s="151"/>
      <c r="AK134" s="151"/>
      <c r="AL134" s="151"/>
      <c r="AM134" s="151"/>
      <c r="AN134" s="151"/>
      <c r="AO134" s="151"/>
      <c r="AP134" s="151"/>
    </row>
    <row r="135" spans="1:42" ht="18.75" customHeight="1">
      <c r="A135" s="393"/>
      <c r="B135" s="191" t="s">
        <v>320</v>
      </c>
      <c r="C135" s="235">
        <v>2407333</v>
      </c>
      <c r="D135" s="235">
        <v>864097</v>
      </c>
      <c r="E135" s="236">
        <v>35.9</v>
      </c>
      <c r="F135" s="235">
        <v>476265</v>
      </c>
      <c r="G135" s="237">
        <v>19.8</v>
      </c>
      <c r="H135" s="235">
        <v>352345</v>
      </c>
      <c r="I135" s="238">
        <v>14.6</v>
      </c>
      <c r="J135" s="235">
        <v>257930</v>
      </c>
      <c r="K135" s="238">
        <v>10.7</v>
      </c>
      <c r="L135" s="235">
        <v>252948</v>
      </c>
      <c r="M135" s="238">
        <v>10.5</v>
      </c>
      <c r="N135" s="235">
        <v>1285306</v>
      </c>
      <c r="O135" s="238">
        <v>53.4</v>
      </c>
      <c r="P135" s="235">
        <v>658455</v>
      </c>
      <c r="Q135" s="238">
        <v>27.4</v>
      </c>
      <c r="R135" s="239">
        <v>499117</v>
      </c>
      <c r="S135" s="238">
        <v>20.7</v>
      </c>
      <c r="T135" s="148" t="str">
        <f t="shared" si="13"/>
        <v>〇</v>
      </c>
      <c r="U135" s="158">
        <f>E135+K135+O135</f>
        <v>100</v>
      </c>
      <c r="V135" s="151"/>
      <c r="W135" s="151"/>
      <c r="X135" s="151"/>
      <c r="Y135" s="151"/>
      <c r="Z135" s="151"/>
      <c r="AA135" s="151"/>
      <c r="AB135" s="151"/>
      <c r="AC135" s="151"/>
      <c r="AD135" s="151"/>
      <c r="AE135" s="151"/>
      <c r="AF135" s="151"/>
      <c r="AG135" s="151"/>
      <c r="AH135" s="151"/>
      <c r="AI135" s="151"/>
      <c r="AJ135" s="151"/>
      <c r="AK135" s="151"/>
      <c r="AL135" s="151"/>
      <c r="AM135" s="151"/>
      <c r="AN135" s="151"/>
      <c r="AO135" s="151"/>
      <c r="AP135" s="151"/>
    </row>
    <row r="136" spans="1:42" ht="18.75" customHeight="1">
      <c r="A136" s="375" t="s">
        <v>133</v>
      </c>
      <c r="B136" s="141" t="s">
        <v>300</v>
      </c>
      <c r="C136" s="109">
        <v>613770</v>
      </c>
      <c r="D136" s="204">
        <v>262019</v>
      </c>
      <c r="E136" s="205">
        <v>42.7</v>
      </c>
      <c r="F136" s="204">
        <v>142893</v>
      </c>
      <c r="G136" s="206">
        <v>23.3</v>
      </c>
      <c r="H136" s="204">
        <v>102668</v>
      </c>
      <c r="I136" s="207">
        <v>16.7</v>
      </c>
      <c r="J136" s="204">
        <v>93097</v>
      </c>
      <c r="K136" s="207">
        <v>15.2</v>
      </c>
      <c r="L136" s="204">
        <v>90753</v>
      </c>
      <c r="M136" s="207">
        <v>14.8</v>
      </c>
      <c r="N136" s="204">
        <v>258654</v>
      </c>
      <c r="O136" s="207">
        <v>42.1</v>
      </c>
      <c r="P136" s="204">
        <v>184247</v>
      </c>
      <c r="Q136" s="207">
        <v>30</v>
      </c>
      <c r="R136" s="109">
        <v>5022</v>
      </c>
      <c r="S136" s="207">
        <v>0.8</v>
      </c>
      <c r="T136" s="148" t="str">
        <f t="shared" si="13"/>
        <v>〇</v>
      </c>
      <c r="U136" s="158">
        <f t="shared" si="14"/>
        <v>100</v>
      </c>
      <c r="V136" s="151"/>
      <c r="W136" s="151"/>
      <c r="X136" s="151"/>
      <c r="Y136" s="151"/>
      <c r="Z136" s="151"/>
      <c r="AA136" s="151"/>
      <c r="AB136" s="151"/>
      <c r="AC136" s="151"/>
      <c r="AD136" s="151"/>
      <c r="AE136" s="151"/>
      <c r="AF136" s="151"/>
      <c r="AG136" s="151"/>
      <c r="AH136" s="151"/>
      <c r="AI136" s="151"/>
      <c r="AJ136" s="151"/>
      <c r="AK136" s="151"/>
      <c r="AL136" s="151"/>
      <c r="AM136" s="151"/>
      <c r="AN136" s="151"/>
      <c r="AO136" s="151"/>
      <c r="AP136" s="151"/>
    </row>
    <row r="137" spans="1:42" ht="18.75" customHeight="1">
      <c r="A137" s="392"/>
      <c r="B137" s="141" t="s">
        <v>304</v>
      </c>
      <c r="C137" s="204">
        <v>621926</v>
      </c>
      <c r="D137" s="204">
        <v>246592</v>
      </c>
      <c r="E137" s="205">
        <v>39.6</v>
      </c>
      <c r="F137" s="204">
        <v>139760</v>
      </c>
      <c r="G137" s="206">
        <v>22.5</v>
      </c>
      <c r="H137" s="204">
        <v>89030</v>
      </c>
      <c r="I137" s="207">
        <v>14.299999999999999</v>
      </c>
      <c r="J137" s="204">
        <v>94181</v>
      </c>
      <c r="K137" s="207">
        <v>15.1</v>
      </c>
      <c r="L137" s="204">
        <v>90865</v>
      </c>
      <c r="M137" s="207">
        <v>14.6</v>
      </c>
      <c r="N137" s="204">
        <v>281153</v>
      </c>
      <c r="O137" s="207">
        <v>45.2</v>
      </c>
      <c r="P137" s="204">
        <v>201347</v>
      </c>
      <c r="Q137" s="207">
        <v>32.4</v>
      </c>
      <c r="R137" s="109">
        <v>5275</v>
      </c>
      <c r="S137" s="207">
        <v>0.8</v>
      </c>
      <c r="T137" s="148" t="str">
        <f t="shared" si="13"/>
        <v>〇</v>
      </c>
      <c r="U137" s="158">
        <f t="shared" si="14"/>
        <v>99.9</v>
      </c>
      <c r="V137" s="151"/>
      <c r="W137" s="151"/>
      <c r="X137" s="151"/>
      <c r="Y137" s="151"/>
      <c r="Z137" s="151"/>
      <c r="AA137" s="151"/>
      <c r="AB137" s="151"/>
      <c r="AC137" s="151"/>
      <c r="AD137" s="151"/>
      <c r="AE137" s="151"/>
      <c r="AF137" s="151"/>
      <c r="AG137" s="151"/>
      <c r="AH137" s="151"/>
      <c r="AI137" s="151"/>
      <c r="AJ137" s="151"/>
      <c r="AK137" s="151"/>
      <c r="AL137" s="151"/>
      <c r="AM137" s="151"/>
      <c r="AN137" s="151"/>
      <c r="AO137" s="151"/>
      <c r="AP137" s="151"/>
    </row>
    <row r="138" spans="1:42" ht="18.75" customHeight="1">
      <c r="A138" s="392"/>
      <c r="B138" s="141" t="s">
        <v>305</v>
      </c>
      <c r="C138" s="204">
        <v>559034</v>
      </c>
      <c r="D138" s="204">
        <v>246041</v>
      </c>
      <c r="E138" s="205">
        <v>44</v>
      </c>
      <c r="F138" s="204">
        <v>139806</v>
      </c>
      <c r="G138" s="206">
        <v>25</v>
      </c>
      <c r="H138" s="204">
        <v>86952</v>
      </c>
      <c r="I138" s="207">
        <v>15.6</v>
      </c>
      <c r="J138" s="204">
        <v>83099</v>
      </c>
      <c r="K138" s="207">
        <v>14.9</v>
      </c>
      <c r="L138" s="204">
        <v>78106</v>
      </c>
      <c r="M138" s="207">
        <v>14</v>
      </c>
      <c r="N138" s="204">
        <v>229894</v>
      </c>
      <c r="O138" s="207">
        <v>41.1</v>
      </c>
      <c r="P138" s="204">
        <v>158761</v>
      </c>
      <c r="Q138" s="207">
        <v>28.4</v>
      </c>
      <c r="R138" s="109">
        <v>4053</v>
      </c>
      <c r="S138" s="207">
        <v>0.7</v>
      </c>
      <c r="T138" s="148" t="str">
        <f t="shared" si="13"/>
        <v>〇</v>
      </c>
      <c r="U138" s="158">
        <f t="shared" si="14"/>
        <v>100</v>
      </c>
      <c r="V138" s="151"/>
      <c r="W138" s="151"/>
      <c r="X138" s="151"/>
      <c r="Y138" s="151"/>
      <c r="Z138" s="151"/>
      <c r="AA138" s="151"/>
      <c r="AB138" s="151"/>
      <c r="AC138" s="151"/>
      <c r="AD138" s="151"/>
      <c r="AE138" s="151"/>
      <c r="AF138" s="151"/>
      <c r="AG138" s="151"/>
      <c r="AH138" s="151"/>
      <c r="AI138" s="151"/>
      <c r="AJ138" s="151"/>
      <c r="AK138" s="151"/>
      <c r="AL138" s="151"/>
      <c r="AM138" s="151"/>
      <c r="AN138" s="151"/>
      <c r="AO138" s="151"/>
      <c r="AP138" s="151"/>
    </row>
    <row r="139" spans="1:42" ht="18.75" customHeight="1">
      <c r="A139" s="392"/>
      <c r="B139" s="141" t="s">
        <v>308</v>
      </c>
      <c r="C139" s="204">
        <v>499386</v>
      </c>
      <c r="D139" s="204">
        <v>236516</v>
      </c>
      <c r="E139" s="205">
        <v>47.4</v>
      </c>
      <c r="F139" s="204">
        <v>135419</v>
      </c>
      <c r="G139" s="206">
        <v>27.1</v>
      </c>
      <c r="H139" s="204">
        <v>83647</v>
      </c>
      <c r="I139" s="207">
        <v>16.7</v>
      </c>
      <c r="J139" s="204">
        <v>85666</v>
      </c>
      <c r="K139" s="207">
        <v>17.2</v>
      </c>
      <c r="L139" s="204">
        <v>84160</v>
      </c>
      <c r="M139" s="207">
        <v>16.899999999999999</v>
      </c>
      <c r="N139" s="204">
        <v>177204</v>
      </c>
      <c r="O139" s="207">
        <v>35.5</v>
      </c>
      <c r="P139" s="204">
        <v>128280</v>
      </c>
      <c r="Q139" s="207">
        <v>25.7</v>
      </c>
      <c r="R139" s="109">
        <v>3908</v>
      </c>
      <c r="S139" s="207">
        <v>0.8</v>
      </c>
      <c r="T139" s="148" t="str">
        <f t="shared" si="13"/>
        <v>〇</v>
      </c>
      <c r="U139" s="158">
        <f t="shared" si="14"/>
        <v>100.1</v>
      </c>
      <c r="V139" s="151"/>
      <c r="W139" s="151"/>
      <c r="X139" s="151"/>
      <c r="Y139" s="151"/>
      <c r="Z139" s="151"/>
      <c r="AA139" s="151"/>
      <c r="AB139" s="151"/>
      <c r="AC139" s="151"/>
      <c r="AD139" s="151"/>
      <c r="AE139" s="151"/>
      <c r="AF139" s="151"/>
      <c r="AG139" s="151"/>
      <c r="AH139" s="151"/>
      <c r="AI139" s="151"/>
      <c r="AJ139" s="151"/>
      <c r="AK139" s="151"/>
      <c r="AL139" s="151"/>
      <c r="AM139" s="151"/>
      <c r="AN139" s="151"/>
      <c r="AO139" s="151"/>
      <c r="AP139" s="151"/>
    </row>
    <row r="140" spans="1:42" ht="18.75" customHeight="1">
      <c r="A140" s="393"/>
      <c r="B140" s="191" t="s">
        <v>320</v>
      </c>
      <c r="C140" s="235">
        <v>526419</v>
      </c>
      <c r="D140" s="235">
        <v>239253</v>
      </c>
      <c r="E140" s="236">
        <v>45.4</v>
      </c>
      <c r="F140" s="235">
        <v>145085</v>
      </c>
      <c r="G140" s="237">
        <v>27.6</v>
      </c>
      <c r="H140" s="235">
        <v>76776</v>
      </c>
      <c r="I140" s="238">
        <v>14.6</v>
      </c>
      <c r="J140" s="235">
        <v>87044</v>
      </c>
      <c r="K140" s="238">
        <v>16.5</v>
      </c>
      <c r="L140" s="235">
        <v>85307</v>
      </c>
      <c r="M140" s="238">
        <v>16.2</v>
      </c>
      <c r="N140" s="235">
        <v>200122</v>
      </c>
      <c r="O140" s="238">
        <v>38</v>
      </c>
      <c r="P140" s="235">
        <v>130996</v>
      </c>
      <c r="Q140" s="238">
        <v>24.9</v>
      </c>
      <c r="R140" s="239">
        <v>9436</v>
      </c>
      <c r="S140" s="238">
        <v>1.8</v>
      </c>
      <c r="T140" s="148" t="str">
        <f t="shared" si="13"/>
        <v>〇</v>
      </c>
      <c r="U140" s="158">
        <f t="shared" si="14"/>
        <v>99.9</v>
      </c>
      <c r="V140" s="151"/>
      <c r="W140" s="151"/>
      <c r="X140" s="151"/>
      <c r="Y140" s="151"/>
      <c r="Z140" s="151"/>
      <c r="AA140" s="151"/>
      <c r="AB140" s="151"/>
      <c r="AC140" s="151"/>
      <c r="AD140" s="151"/>
      <c r="AE140" s="151"/>
      <c r="AF140" s="151"/>
      <c r="AG140" s="151"/>
      <c r="AH140" s="151"/>
      <c r="AI140" s="151"/>
      <c r="AJ140" s="151"/>
      <c r="AK140" s="151"/>
      <c r="AL140" s="151"/>
      <c r="AM140" s="151"/>
      <c r="AN140" s="151"/>
      <c r="AO140" s="151"/>
      <c r="AP140" s="151"/>
    </row>
    <row r="141" spans="1:42" ht="18.75" customHeight="1">
      <c r="A141" s="375" t="s">
        <v>256</v>
      </c>
      <c r="B141" s="141" t="s">
        <v>300</v>
      </c>
      <c r="C141" s="204">
        <v>626676</v>
      </c>
      <c r="D141" s="204">
        <v>224592</v>
      </c>
      <c r="E141" s="205">
        <v>35.799999999999997</v>
      </c>
      <c r="F141" s="204">
        <v>135002</v>
      </c>
      <c r="G141" s="206">
        <v>21.5</v>
      </c>
      <c r="H141" s="204">
        <v>77378</v>
      </c>
      <c r="I141" s="207">
        <v>12.3</v>
      </c>
      <c r="J141" s="204">
        <v>146504</v>
      </c>
      <c r="K141" s="207">
        <v>23.4</v>
      </c>
      <c r="L141" s="204">
        <v>141497</v>
      </c>
      <c r="M141" s="207">
        <v>22.6</v>
      </c>
      <c r="N141" s="208">
        <v>255580</v>
      </c>
      <c r="O141" s="207">
        <v>40.799999999999997</v>
      </c>
      <c r="P141" s="204">
        <v>151112</v>
      </c>
      <c r="Q141" s="207">
        <v>24.1</v>
      </c>
      <c r="R141" s="109">
        <v>71756</v>
      </c>
      <c r="S141" s="207">
        <v>11.5</v>
      </c>
      <c r="T141" s="148" t="str">
        <f t="shared" si="13"/>
        <v>〇</v>
      </c>
      <c r="U141" s="158">
        <f t="shared" si="14"/>
        <v>100</v>
      </c>
      <c r="V141" s="151"/>
      <c r="W141" s="151"/>
      <c r="X141" s="151"/>
      <c r="Y141" s="151"/>
      <c r="Z141" s="151"/>
      <c r="AA141" s="151"/>
      <c r="AB141" s="151"/>
      <c r="AC141" s="151"/>
      <c r="AD141" s="151"/>
      <c r="AE141" s="151"/>
      <c r="AF141" s="151"/>
      <c r="AG141" s="151"/>
      <c r="AH141" s="151"/>
      <c r="AI141" s="151"/>
      <c r="AJ141" s="151"/>
      <c r="AK141" s="151"/>
      <c r="AL141" s="151"/>
      <c r="AM141" s="151"/>
      <c r="AN141" s="151"/>
      <c r="AO141" s="151"/>
      <c r="AP141" s="151"/>
    </row>
    <row r="142" spans="1:42" ht="18.75" customHeight="1">
      <c r="A142" s="392"/>
      <c r="B142" s="141" t="s">
        <v>304</v>
      </c>
      <c r="C142" s="204">
        <v>643554</v>
      </c>
      <c r="D142" s="204">
        <v>231671</v>
      </c>
      <c r="E142" s="205">
        <v>36</v>
      </c>
      <c r="F142" s="204">
        <v>132591</v>
      </c>
      <c r="G142" s="206">
        <v>20.6</v>
      </c>
      <c r="H142" s="204">
        <v>86748</v>
      </c>
      <c r="I142" s="207">
        <v>13.5</v>
      </c>
      <c r="J142" s="204">
        <v>152801</v>
      </c>
      <c r="K142" s="207">
        <v>23.7</v>
      </c>
      <c r="L142" s="204">
        <v>149157</v>
      </c>
      <c r="M142" s="207">
        <v>23.2</v>
      </c>
      <c r="N142" s="208">
        <v>259082</v>
      </c>
      <c r="O142" s="207">
        <v>40.299999999999997</v>
      </c>
      <c r="P142" s="204">
        <v>193948</v>
      </c>
      <c r="Q142" s="207">
        <v>30.2</v>
      </c>
      <c r="R142" s="109">
        <v>65134</v>
      </c>
      <c r="S142" s="207">
        <v>10.1</v>
      </c>
      <c r="T142" s="148" t="str">
        <f t="shared" si="13"/>
        <v>〇</v>
      </c>
      <c r="U142" s="158">
        <f t="shared" si="14"/>
        <v>100</v>
      </c>
      <c r="V142" s="151"/>
      <c r="W142" s="151"/>
      <c r="X142" s="151"/>
      <c r="Y142" s="151"/>
      <c r="Z142" s="151"/>
      <c r="AA142" s="151"/>
      <c r="AB142" s="151"/>
      <c r="AC142" s="151"/>
      <c r="AD142" s="151"/>
      <c r="AE142" s="151"/>
      <c r="AF142" s="151"/>
      <c r="AG142" s="151"/>
      <c r="AH142" s="151"/>
      <c r="AI142" s="151"/>
      <c r="AJ142" s="151"/>
      <c r="AK142" s="151"/>
      <c r="AL142" s="151"/>
      <c r="AM142" s="151"/>
      <c r="AN142" s="151"/>
      <c r="AO142" s="151"/>
      <c r="AP142" s="151"/>
    </row>
    <row r="143" spans="1:42" ht="18.75" customHeight="1">
      <c r="A143" s="392"/>
      <c r="B143" s="141" t="s">
        <v>305</v>
      </c>
      <c r="C143" s="204">
        <v>637231.55200000003</v>
      </c>
      <c r="D143" s="204">
        <v>223660.79</v>
      </c>
      <c r="E143" s="205">
        <v>35.098825426648048</v>
      </c>
      <c r="F143" s="204">
        <v>135051.73699999999</v>
      </c>
      <c r="G143" s="206">
        <v>21.193510675378484</v>
      </c>
      <c r="H143" s="204">
        <v>75271.38</v>
      </c>
      <c r="I143" s="207">
        <v>11.812249372108932</v>
      </c>
      <c r="J143" s="204">
        <v>133241.61600000001</v>
      </c>
      <c r="K143" s="207">
        <v>20.909450510071416</v>
      </c>
      <c r="L143" s="204">
        <v>132123.02100000001</v>
      </c>
      <c r="M143" s="207">
        <v>20.733910708803069</v>
      </c>
      <c r="N143" s="208">
        <v>280329.14600000001</v>
      </c>
      <c r="O143" s="207">
        <v>43.991724063280529</v>
      </c>
      <c r="P143" s="204">
        <v>165603.20199999999</v>
      </c>
      <c r="Q143" s="207">
        <v>25.987916241787097</v>
      </c>
      <c r="R143" s="109">
        <v>59933.474000000002</v>
      </c>
      <c r="S143" s="207">
        <v>9.405289774477458</v>
      </c>
      <c r="T143" s="148" t="str">
        <f t="shared" si="13"/>
        <v>〇</v>
      </c>
      <c r="U143" s="158">
        <f t="shared" si="14"/>
        <v>100</v>
      </c>
      <c r="V143" s="151"/>
      <c r="W143" s="151"/>
      <c r="X143" s="151"/>
      <c r="Y143" s="151"/>
      <c r="Z143" s="151"/>
      <c r="AA143" s="151"/>
      <c r="AB143" s="151"/>
      <c r="AC143" s="151"/>
      <c r="AD143" s="151"/>
      <c r="AE143" s="151"/>
      <c r="AF143" s="151"/>
      <c r="AG143" s="151"/>
      <c r="AH143" s="151"/>
      <c r="AI143" s="151"/>
      <c r="AJ143" s="151"/>
      <c r="AK143" s="151"/>
      <c r="AL143" s="151"/>
      <c r="AM143" s="151"/>
      <c r="AN143" s="151"/>
      <c r="AO143" s="151"/>
      <c r="AP143" s="151"/>
    </row>
    <row r="144" spans="1:42" ht="18.75" customHeight="1">
      <c r="A144" s="392"/>
      <c r="B144" s="141" t="s">
        <v>308</v>
      </c>
      <c r="C144" s="204">
        <v>608066</v>
      </c>
      <c r="D144" s="204">
        <v>218393</v>
      </c>
      <c r="E144" s="205">
        <v>35.916002539198047</v>
      </c>
      <c r="F144" s="204">
        <v>128591</v>
      </c>
      <c r="G144" s="206">
        <v>21.147539905207658</v>
      </c>
      <c r="H144" s="204">
        <v>76614</v>
      </c>
      <c r="I144" s="207">
        <v>12.599619120292862</v>
      </c>
      <c r="J144" s="204">
        <v>137102</v>
      </c>
      <c r="K144" s="207">
        <v>22.547223492186703</v>
      </c>
      <c r="L144" s="204">
        <v>128402</v>
      </c>
      <c r="M144" s="207">
        <v>21.116457752941294</v>
      </c>
      <c r="N144" s="208">
        <v>252571</v>
      </c>
      <c r="O144" s="207">
        <v>41.53677396861525</v>
      </c>
      <c r="P144" s="204">
        <v>134687</v>
      </c>
      <c r="Q144" s="207">
        <v>22.150062657672027</v>
      </c>
      <c r="R144" s="109">
        <v>67423</v>
      </c>
      <c r="S144" s="207">
        <v>11.088105567487739</v>
      </c>
      <c r="T144" s="148" t="str">
        <f t="shared" si="13"/>
        <v>〇</v>
      </c>
      <c r="U144" s="158">
        <f t="shared" si="14"/>
        <v>100</v>
      </c>
      <c r="V144" s="151"/>
      <c r="W144" s="151"/>
      <c r="X144" s="151"/>
      <c r="Y144" s="151"/>
      <c r="Z144" s="151"/>
      <c r="AA144" s="151"/>
      <c r="AB144" s="151"/>
      <c r="AC144" s="151"/>
      <c r="AD144" s="151"/>
      <c r="AE144" s="151"/>
      <c r="AF144" s="151"/>
      <c r="AG144" s="151"/>
      <c r="AH144" s="151"/>
      <c r="AI144" s="151"/>
      <c r="AJ144" s="151"/>
      <c r="AK144" s="151"/>
      <c r="AL144" s="151"/>
      <c r="AM144" s="151"/>
      <c r="AN144" s="151"/>
      <c r="AO144" s="151"/>
      <c r="AP144" s="151"/>
    </row>
    <row r="145" spans="1:42" ht="18.75" customHeight="1">
      <c r="A145" s="393"/>
      <c r="B145" s="191" t="s">
        <v>320</v>
      </c>
      <c r="C145" s="235">
        <v>644048</v>
      </c>
      <c r="D145" s="235">
        <v>229097</v>
      </c>
      <c r="E145" s="236">
        <v>35.6</v>
      </c>
      <c r="F145" s="235">
        <v>138169</v>
      </c>
      <c r="G145" s="237">
        <v>21.5</v>
      </c>
      <c r="H145" s="235">
        <v>77614</v>
      </c>
      <c r="I145" s="238">
        <v>12.1</v>
      </c>
      <c r="J145" s="235">
        <v>136813</v>
      </c>
      <c r="K145" s="238">
        <v>21.2</v>
      </c>
      <c r="L145" s="235">
        <v>125830</v>
      </c>
      <c r="M145" s="238">
        <v>19.5</v>
      </c>
      <c r="N145" s="209">
        <v>278138</v>
      </c>
      <c r="O145" s="238">
        <v>43.2</v>
      </c>
      <c r="P145" s="235">
        <v>154550</v>
      </c>
      <c r="Q145" s="238">
        <v>24</v>
      </c>
      <c r="R145" s="239">
        <v>65965</v>
      </c>
      <c r="S145" s="238">
        <v>10.199999999999999</v>
      </c>
      <c r="T145" s="148" t="str">
        <f t="shared" si="13"/>
        <v>〇</v>
      </c>
      <c r="U145" s="158">
        <f t="shared" si="14"/>
        <v>100</v>
      </c>
      <c r="V145" s="151"/>
      <c r="W145" s="151"/>
      <c r="X145" s="151"/>
      <c r="Y145" s="151"/>
      <c r="Z145" s="151"/>
      <c r="AA145" s="151"/>
      <c r="AB145" s="151"/>
      <c r="AC145" s="151"/>
      <c r="AD145" s="151"/>
      <c r="AE145" s="151"/>
      <c r="AF145" s="151"/>
      <c r="AG145" s="151"/>
      <c r="AH145" s="151"/>
      <c r="AI145" s="151"/>
      <c r="AJ145" s="151"/>
      <c r="AK145" s="151"/>
      <c r="AL145" s="151"/>
      <c r="AM145" s="151"/>
      <c r="AN145" s="151"/>
      <c r="AO145" s="151"/>
      <c r="AP145" s="151"/>
    </row>
    <row r="146" spans="1:42" ht="18.75" customHeight="1">
      <c r="A146" s="375" t="s">
        <v>257</v>
      </c>
      <c r="B146" s="141" t="s">
        <v>300</v>
      </c>
      <c r="C146" s="204">
        <v>374789</v>
      </c>
      <c r="D146" s="204">
        <v>147882</v>
      </c>
      <c r="E146" s="205">
        <v>39.5</v>
      </c>
      <c r="F146" s="204">
        <v>89439</v>
      </c>
      <c r="G146" s="206">
        <v>23.9</v>
      </c>
      <c r="H146" s="204">
        <v>52907</v>
      </c>
      <c r="I146" s="207">
        <v>14.1</v>
      </c>
      <c r="J146" s="204">
        <v>81652</v>
      </c>
      <c r="K146" s="207">
        <v>21.8</v>
      </c>
      <c r="L146" s="204">
        <v>79318</v>
      </c>
      <c r="M146" s="207">
        <v>21.2</v>
      </c>
      <c r="N146" s="204">
        <v>145255</v>
      </c>
      <c r="O146" s="207">
        <v>38.799999999999997</v>
      </c>
      <c r="P146" s="204">
        <v>99712</v>
      </c>
      <c r="Q146" s="207">
        <v>26.6</v>
      </c>
      <c r="R146" s="109">
        <v>2469</v>
      </c>
      <c r="S146" s="207">
        <v>0.7</v>
      </c>
      <c r="T146" s="148" t="str">
        <f t="shared" ref="T146:T150" si="15">IF(D146+J146+N146=C146,"〇","✖")</f>
        <v>〇</v>
      </c>
      <c r="U146" s="158">
        <f>E146+K146+O146</f>
        <v>100.1</v>
      </c>
      <c r="V146" s="151"/>
      <c r="W146" s="151"/>
      <c r="X146" s="151"/>
      <c r="Y146" s="151"/>
      <c r="Z146" s="151"/>
      <c r="AA146" s="151"/>
      <c r="AB146" s="151"/>
      <c r="AC146" s="151"/>
      <c r="AD146" s="151"/>
      <c r="AE146" s="151"/>
      <c r="AF146" s="151"/>
      <c r="AG146" s="151"/>
      <c r="AH146" s="151"/>
      <c r="AI146" s="151"/>
      <c r="AJ146" s="151"/>
      <c r="AK146" s="151"/>
      <c r="AL146" s="151"/>
      <c r="AM146" s="151"/>
      <c r="AN146" s="151"/>
      <c r="AO146" s="151"/>
      <c r="AP146" s="151"/>
    </row>
    <row r="147" spans="1:42" ht="18.75" customHeight="1">
      <c r="A147" s="392"/>
      <c r="B147" s="141" t="s">
        <v>304</v>
      </c>
      <c r="C147" s="204">
        <v>390935</v>
      </c>
      <c r="D147" s="204">
        <v>147977</v>
      </c>
      <c r="E147" s="205">
        <v>37.799999999999997</v>
      </c>
      <c r="F147" s="204">
        <v>89681</v>
      </c>
      <c r="G147" s="206">
        <v>22.9</v>
      </c>
      <c r="H147" s="204">
        <v>52618</v>
      </c>
      <c r="I147" s="207">
        <v>13.5</v>
      </c>
      <c r="J147" s="204">
        <v>79313</v>
      </c>
      <c r="K147" s="207">
        <v>20.3</v>
      </c>
      <c r="L147" s="204">
        <v>76718</v>
      </c>
      <c r="M147" s="207">
        <v>19.600000000000001</v>
      </c>
      <c r="N147" s="204">
        <v>163645</v>
      </c>
      <c r="O147" s="207">
        <v>41.9</v>
      </c>
      <c r="P147" s="204">
        <v>108337</v>
      </c>
      <c r="Q147" s="207">
        <v>27.7</v>
      </c>
      <c r="R147" s="109">
        <v>2418</v>
      </c>
      <c r="S147" s="207">
        <v>0.6</v>
      </c>
      <c r="T147" s="148" t="str">
        <f t="shared" si="15"/>
        <v>〇</v>
      </c>
      <c r="U147" s="158">
        <f t="shared" ref="U147:U150" si="16">E147+K147+O147</f>
        <v>100</v>
      </c>
      <c r="V147" s="151"/>
      <c r="W147" s="151"/>
      <c r="X147" s="151"/>
      <c r="Y147" s="151"/>
      <c r="Z147" s="151"/>
      <c r="AA147" s="151"/>
      <c r="AB147" s="151"/>
      <c r="AC147" s="151"/>
      <c r="AD147" s="151"/>
      <c r="AE147" s="151"/>
      <c r="AF147" s="151"/>
      <c r="AG147" s="151"/>
      <c r="AH147" s="151"/>
      <c r="AI147" s="151"/>
      <c r="AJ147" s="151"/>
      <c r="AK147" s="151"/>
      <c r="AL147" s="151"/>
      <c r="AM147" s="151"/>
      <c r="AN147" s="151"/>
      <c r="AO147" s="151"/>
      <c r="AP147" s="151"/>
    </row>
    <row r="148" spans="1:42" ht="18.75" customHeight="1">
      <c r="A148" s="392"/>
      <c r="B148" s="141" t="s">
        <v>305</v>
      </c>
      <c r="C148" s="204">
        <v>383423</v>
      </c>
      <c r="D148" s="204">
        <v>146136</v>
      </c>
      <c r="E148" s="205">
        <v>38.1</v>
      </c>
      <c r="F148" s="204">
        <v>89682</v>
      </c>
      <c r="G148" s="206">
        <v>23.4</v>
      </c>
      <c r="H148" s="204">
        <v>50161</v>
      </c>
      <c r="I148" s="207">
        <v>13.1</v>
      </c>
      <c r="J148" s="204">
        <v>78648</v>
      </c>
      <c r="K148" s="207">
        <v>20.5</v>
      </c>
      <c r="L148" s="204">
        <v>73836</v>
      </c>
      <c r="M148" s="207">
        <v>19.3</v>
      </c>
      <c r="N148" s="204">
        <v>158639</v>
      </c>
      <c r="O148" s="207">
        <v>41.4</v>
      </c>
      <c r="P148" s="204">
        <v>105505</v>
      </c>
      <c r="Q148" s="207">
        <v>27.5</v>
      </c>
      <c r="R148" s="109">
        <v>2277</v>
      </c>
      <c r="S148" s="207">
        <v>0.6</v>
      </c>
      <c r="T148" s="148" t="str">
        <f t="shared" si="15"/>
        <v>〇</v>
      </c>
      <c r="U148" s="158">
        <f t="shared" si="16"/>
        <v>100</v>
      </c>
      <c r="V148" s="151"/>
      <c r="W148" s="151"/>
      <c r="X148" s="151"/>
      <c r="Y148" s="151"/>
      <c r="Z148" s="151"/>
      <c r="AA148" s="151"/>
      <c r="AB148" s="151"/>
      <c r="AC148" s="151"/>
      <c r="AD148" s="151"/>
      <c r="AE148" s="151"/>
      <c r="AF148" s="151"/>
      <c r="AG148" s="151"/>
      <c r="AH148" s="151"/>
      <c r="AI148" s="151"/>
      <c r="AJ148" s="151"/>
      <c r="AK148" s="151"/>
      <c r="AL148" s="151"/>
      <c r="AM148" s="151"/>
      <c r="AN148" s="151"/>
      <c r="AO148" s="151"/>
      <c r="AP148" s="151"/>
    </row>
    <row r="149" spans="1:42" ht="18.75" customHeight="1">
      <c r="A149" s="392"/>
      <c r="B149" s="141" t="s">
        <v>308</v>
      </c>
      <c r="C149" s="204">
        <v>370967</v>
      </c>
      <c r="D149" s="204">
        <v>144806</v>
      </c>
      <c r="E149" s="205">
        <v>39</v>
      </c>
      <c r="F149" s="204">
        <v>86113</v>
      </c>
      <c r="G149" s="206">
        <v>23.2</v>
      </c>
      <c r="H149" s="204">
        <v>52650</v>
      </c>
      <c r="I149" s="207">
        <v>14.2</v>
      </c>
      <c r="J149" s="204">
        <v>78652</v>
      </c>
      <c r="K149" s="207">
        <v>21.2</v>
      </c>
      <c r="L149" s="204">
        <v>72799</v>
      </c>
      <c r="M149" s="207">
        <v>19.600000000000001</v>
      </c>
      <c r="N149" s="204">
        <v>147509</v>
      </c>
      <c r="O149" s="207">
        <v>39.799999999999997</v>
      </c>
      <c r="P149" s="204">
        <v>94236</v>
      </c>
      <c r="Q149" s="207">
        <v>25.4</v>
      </c>
      <c r="R149" s="109">
        <v>2165</v>
      </c>
      <c r="S149" s="207">
        <v>0.6</v>
      </c>
      <c r="T149" s="148" t="str">
        <f t="shared" si="15"/>
        <v>〇</v>
      </c>
      <c r="U149" s="158">
        <f t="shared" si="16"/>
        <v>100</v>
      </c>
      <c r="V149" s="151"/>
      <c r="W149" s="151"/>
      <c r="X149" s="151"/>
      <c r="Y149" s="151"/>
      <c r="Z149" s="151"/>
      <c r="AA149" s="151"/>
      <c r="AB149" s="151"/>
      <c r="AC149" s="151"/>
      <c r="AD149" s="151"/>
      <c r="AE149" s="151"/>
      <c r="AF149" s="151"/>
      <c r="AG149" s="151"/>
      <c r="AH149" s="151"/>
      <c r="AI149" s="151"/>
      <c r="AJ149" s="151"/>
      <c r="AK149" s="151"/>
      <c r="AL149" s="151"/>
      <c r="AM149" s="151"/>
      <c r="AN149" s="151"/>
      <c r="AO149" s="151"/>
      <c r="AP149" s="151"/>
    </row>
    <row r="150" spans="1:42" ht="18.75" customHeight="1">
      <c r="A150" s="393"/>
      <c r="B150" s="191" t="s">
        <v>320</v>
      </c>
      <c r="C150" s="235">
        <v>375324</v>
      </c>
      <c r="D150" s="235">
        <v>147998</v>
      </c>
      <c r="E150" s="236">
        <v>39.4</v>
      </c>
      <c r="F150" s="235">
        <v>93335</v>
      </c>
      <c r="G150" s="237">
        <v>24.9</v>
      </c>
      <c r="H150" s="235">
        <v>48385</v>
      </c>
      <c r="I150" s="238">
        <v>12.9</v>
      </c>
      <c r="J150" s="235">
        <v>85931</v>
      </c>
      <c r="K150" s="238">
        <v>22.9</v>
      </c>
      <c r="L150" s="235">
        <v>73270</v>
      </c>
      <c r="M150" s="238">
        <v>19.5</v>
      </c>
      <c r="N150" s="235">
        <v>141395</v>
      </c>
      <c r="O150" s="238">
        <v>37.700000000000003</v>
      </c>
      <c r="P150" s="235">
        <v>94103</v>
      </c>
      <c r="Q150" s="238">
        <v>25.1</v>
      </c>
      <c r="R150" s="239">
        <v>2096</v>
      </c>
      <c r="S150" s="238">
        <v>0.6</v>
      </c>
      <c r="T150" s="148" t="str">
        <f t="shared" si="15"/>
        <v>〇</v>
      </c>
      <c r="U150" s="158">
        <f t="shared" si="16"/>
        <v>100</v>
      </c>
      <c r="V150" s="151"/>
      <c r="W150" s="151"/>
      <c r="X150" s="151"/>
      <c r="Y150" s="151"/>
      <c r="Z150" s="151"/>
      <c r="AA150" s="151"/>
      <c r="AB150" s="151"/>
      <c r="AC150" s="151"/>
      <c r="AD150" s="151"/>
      <c r="AE150" s="151"/>
      <c r="AF150" s="151"/>
      <c r="AG150" s="151"/>
      <c r="AH150" s="151"/>
      <c r="AI150" s="151"/>
      <c r="AJ150" s="151"/>
      <c r="AK150" s="151"/>
      <c r="AL150" s="151"/>
      <c r="AM150" s="151"/>
      <c r="AN150" s="151"/>
      <c r="AO150" s="151"/>
      <c r="AP150" s="151"/>
    </row>
    <row r="151" spans="1:42" ht="18.75" customHeight="1">
      <c r="A151" s="375" t="s">
        <v>38</v>
      </c>
      <c r="B151" s="141" t="s">
        <v>300</v>
      </c>
      <c r="C151" s="204">
        <v>520566</v>
      </c>
      <c r="D151" s="204">
        <v>205505</v>
      </c>
      <c r="E151" s="205">
        <v>39.5</v>
      </c>
      <c r="F151" s="204">
        <v>118314</v>
      </c>
      <c r="G151" s="206">
        <v>22.7</v>
      </c>
      <c r="H151" s="204">
        <v>75466</v>
      </c>
      <c r="I151" s="207">
        <v>14.5</v>
      </c>
      <c r="J151" s="204">
        <v>115487</v>
      </c>
      <c r="K151" s="207">
        <v>22.2</v>
      </c>
      <c r="L151" s="204">
        <v>113223</v>
      </c>
      <c r="M151" s="207">
        <v>21.7</v>
      </c>
      <c r="N151" s="204">
        <v>199574</v>
      </c>
      <c r="O151" s="207">
        <v>38.299999999999997</v>
      </c>
      <c r="P151" s="204">
        <v>111925</v>
      </c>
      <c r="Q151" s="207">
        <v>21.5</v>
      </c>
      <c r="R151" s="109">
        <v>41519</v>
      </c>
      <c r="S151" s="207">
        <v>8</v>
      </c>
      <c r="T151" s="148" t="str">
        <f t="shared" si="13"/>
        <v>〇</v>
      </c>
      <c r="U151" s="158">
        <f t="shared" si="14"/>
        <v>100</v>
      </c>
      <c r="V151" s="151"/>
      <c r="W151" s="151"/>
      <c r="X151" s="151"/>
      <c r="Y151" s="151"/>
      <c r="Z151" s="151"/>
      <c r="AA151" s="151"/>
      <c r="AB151" s="151"/>
      <c r="AC151" s="151"/>
      <c r="AD151" s="151"/>
      <c r="AE151" s="151"/>
      <c r="AF151" s="151"/>
      <c r="AG151" s="151"/>
      <c r="AH151" s="151"/>
      <c r="AI151" s="151"/>
      <c r="AJ151" s="151"/>
      <c r="AK151" s="151"/>
      <c r="AL151" s="151"/>
      <c r="AM151" s="151"/>
      <c r="AN151" s="151"/>
      <c r="AO151" s="151"/>
      <c r="AP151" s="151"/>
    </row>
    <row r="152" spans="1:42" ht="18.75" customHeight="1">
      <c r="A152" s="392"/>
      <c r="B152" s="141" t="s">
        <v>304</v>
      </c>
      <c r="C152" s="204">
        <v>555639</v>
      </c>
      <c r="D152" s="204">
        <v>203806</v>
      </c>
      <c r="E152" s="205">
        <v>36.700000000000003</v>
      </c>
      <c r="F152" s="204">
        <v>117549</v>
      </c>
      <c r="G152" s="206">
        <v>21.2</v>
      </c>
      <c r="H152" s="204">
        <v>73917</v>
      </c>
      <c r="I152" s="207">
        <v>13.3</v>
      </c>
      <c r="J152" s="204">
        <v>121556</v>
      </c>
      <c r="K152" s="207">
        <v>21.9</v>
      </c>
      <c r="L152" s="204">
        <v>116548</v>
      </c>
      <c r="M152" s="207">
        <v>21</v>
      </c>
      <c r="N152" s="204">
        <v>230277</v>
      </c>
      <c r="O152" s="207">
        <v>41.4</v>
      </c>
      <c r="P152" s="204">
        <v>119896</v>
      </c>
      <c r="Q152" s="207">
        <v>21.6</v>
      </c>
      <c r="R152" s="109">
        <v>49215</v>
      </c>
      <c r="S152" s="207">
        <v>8.9</v>
      </c>
      <c r="T152" s="148" t="str">
        <f t="shared" si="13"/>
        <v>〇</v>
      </c>
      <c r="U152" s="158">
        <f t="shared" si="14"/>
        <v>100</v>
      </c>
      <c r="V152" s="151"/>
      <c r="W152" s="151"/>
      <c r="X152" s="151"/>
      <c r="Y152" s="151"/>
      <c r="Z152" s="151"/>
      <c r="AA152" s="151"/>
      <c r="AB152" s="151"/>
      <c r="AC152" s="151"/>
      <c r="AD152" s="151"/>
      <c r="AE152" s="151"/>
      <c r="AF152" s="151"/>
      <c r="AG152" s="151"/>
      <c r="AH152" s="151"/>
      <c r="AI152" s="151"/>
      <c r="AJ152" s="151"/>
      <c r="AK152" s="151"/>
      <c r="AL152" s="151"/>
      <c r="AM152" s="151"/>
      <c r="AN152" s="151"/>
      <c r="AO152" s="151"/>
      <c r="AP152" s="151"/>
    </row>
    <row r="153" spans="1:42" ht="18.75" customHeight="1">
      <c r="A153" s="392"/>
      <c r="B153" s="141" t="s">
        <v>305</v>
      </c>
      <c r="C153" s="204">
        <v>563956</v>
      </c>
      <c r="D153" s="204">
        <v>216810</v>
      </c>
      <c r="E153" s="205">
        <v>38.4</v>
      </c>
      <c r="F153" s="204">
        <v>117302</v>
      </c>
      <c r="G153" s="206">
        <v>20.8</v>
      </c>
      <c r="H153" s="204">
        <v>86408</v>
      </c>
      <c r="I153" s="207">
        <v>15.3</v>
      </c>
      <c r="J153" s="204">
        <v>117713</v>
      </c>
      <c r="K153" s="207">
        <v>20.9</v>
      </c>
      <c r="L153" s="204">
        <v>106314</v>
      </c>
      <c r="M153" s="207">
        <v>18.899999999999999</v>
      </c>
      <c r="N153" s="204">
        <v>229433</v>
      </c>
      <c r="O153" s="207">
        <v>40.700000000000003</v>
      </c>
      <c r="P153" s="204">
        <v>119884</v>
      </c>
      <c r="Q153" s="207">
        <v>21.3</v>
      </c>
      <c r="R153" s="109">
        <v>47671</v>
      </c>
      <c r="S153" s="207">
        <v>8.5</v>
      </c>
      <c r="T153" s="148" t="str">
        <f t="shared" si="13"/>
        <v>〇</v>
      </c>
      <c r="U153" s="158">
        <f t="shared" si="14"/>
        <v>100</v>
      </c>
      <c r="V153" s="151"/>
      <c r="W153" s="151"/>
      <c r="X153" s="151"/>
      <c r="Y153" s="151"/>
      <c r="Z153" s="151"/>
      <c r="AA153" s="151"/>
      <c r="AB153" s="151"/>
      <c r="AC153" s="151"/>
      <c r="AD153" s="151"/>
      <c r="AE153" s="151"/>
      <c r="AF153" s="151"/>
      <c r="AG153" s="151"/>
      <c r="AH153" s="151"/>
      <c r="AI153" s="151"/>
      <c r="AJ153" s="151"/>
      <c r="AK153" s="151"/>
      <c r="AL153" s="151"/>
      <c r="AM153" s="151"/>
      <c r="AN153" s="151"/>
      <c r="AO153" s="151"/>
      <c r="AP153" s="151"/>
    </row>
    <row r="154" spans="1:42" ht="18.75" customHeight="1">
      <c r="A154" s="392"/>
      <c r="B154" s="141" t="s">
        <v>308</v>
      </c>
      <c r="C154" s="204">
        <v>528059</v>
      </c>
      <c r="D154" s="204">
        <v>197597</v>
      </c>
      <c r="E154" s="205">
        <v>37.4</v>
      </c>
      <c r="F154" s="204">
        <v>112683</v>
      </c>
      <c r="G154" s="206">
        <v>21.3</v>
      </c>
      <c r="H154" s="204">
        <v>72270</v>
      </c>
      <c r="I154" s="207">
        <v>13.7</v>
      </c>
      <c r="J154" s="204">
        <v>121606</v>
      </c>
      <c r="K154" s="207">
        <v>23</v>
      </c>
      <c r="L154" s="204">
        <v>111578</v>
      </c>
      <c r="M154" s="207">
        <v>21.1</v>
      </c>
      <c r="N154" s="204">
        <v>208856</v>
      </c>
      <c r="O154" s="207">
        <v>39.6</v>
      </c>
      <c r="P154" s="204">
        <v>107332</v>
      </c>
      <c r="Q154" s="207">
        <v>20.3</v>
      </c>
      <c r="R154" s="109">
        <v>45427</v>
      </c>
      <c r="S154" s="207">
        <v>8.6</v>
      </c>
      <c r="T154" s="148" t="str">
        <f t="shared" si="13"/>
        <v>〇</v>
      </c>
      <c r="U154" s="158">
        <f t="shared" si="14"/>
        <v>100</v>
      </c>
      <c r="V154" s="151"/>
      <c r="W154" s="151"/>
      <c r="X154" s="151"/>
      <c r="Y154" s="151"/>
      <c r="Z154" s="151"/>
      <c r="AA154" s="151"/>
      <c r="AB154" s="151"/>
      <c r="AC154" s="151"/>
      <c r="AD154" s="151"/>
      <c r="AE154" s="151"/>
      <c r="AF154" s="151"/>
      <c r="AG154" s="151"/>
      <c r="AH154" s="151"/>
      <c r="AI154" s="151"/>
      <c r="AJ154" s="151"/>
      <c r="AK154" s="151"/>
      <c r="AL154" s="151"/>
      <c r="AM154" s="151"/>
      <c r="AN154" s="151"/>
      <c r="AO154" s="151"/>
      <c r="AP154" s="151"/>
    </row>
    <row r="155" spans="1:42" ht="18.75" customHeight="1">
      <c r="A155" s="393"/>
      <c r="B155" s="191" t="s">
        <v>320</v>
      </c>
      <c r="C155" s="235">
        <v>509639</v>
      </c>
      <c r="D155" s="235">
        <v>202049</v>
      </c>
      <c r="E155" s="236">
        <v>39.6</v>
      </c>
      <c r="F155" s="235">
        <v>120529</v>
      </c>
      <c r="G155" s="237">
        <v>23.6</v>
      </c>
      <c r="H155" s="235">
        <v>68475</v>
      </c>
      <c r="I155" s="238">
        <v>13.4</v>
      </c>
      <c r="J155" s="235">
        <v>117815</v>
      </c>
      <c r="K155" s="238">
        <v>23.1</v>
      </c>
      <c r="L155" s="235">
        <v>113287</v>
      </c>
      <c r="M155" s="238">
        <v>22.2</v>
      </c>
      <c r="N155" s="235">
        <v>189775</v>
      </c>
      <c r="O155" s="238">
        <v>37.200000000000003</v>
      </c>
      <c r="P155" s="235">
        <v>101361</v>
      </c>
      <c r="Q155" s="238">
        <v>19.899999999999999</v>
      </c>
      <c r="R155" s="239">
        <v>35643</v>
      </c>
      <c r="S155" s="238">
        <v>7</v>
      </c>
      <c r="T155" s="148" t="str">
        <f t="shared" si="13"/>
        <v>〇</v>
      </c>
      <c r="U155" s="158">
        <f t="shared" si="14"/>
        <v>99.9</v>
      </c>
      <c r="V155" s="151"/>
      <c r="W155" s="151"/>
      <c r="X155" s="151"/>
      <c r="Y155" s="151"/>
      <c r="Z155" s="151"/>
      <c r="AA155" s="151"/>
      <c r="AB155" s="151"/>
      <c r="AC155" s="151"/>
      <c r="AD155" s="151"/>
      <c r="AE155" s="151"/>
      <c r="AF155" s="151"/>
      <c r="AG155" s="151"/>
      <c r="AH155" s="151"/>
      <c r="AI155" s="151"/>
      <c r="AJ155" s="151"/>
      <c r="AK155" s="151"/>
      <c r="AL155" s="151"/>
      <c r="AM155" s="151"/>
      <c r="AN155" s="151"/>
      <c r="AO155" s="151"/>
      <c r="AP155" s="151"/>
    </row>
    <row r="156" spans="1:42" ht="18.75" customHeight="1">
      <c r="A156" s="378" t="s">
        <v>77</v>
      </c>
      <c r="B156" s="141" t="s">
        <v>300</v>
      </c>
      <c r="C156" s="204">
        <v>778826</v>
      </c>
      <c r="D156" s="204">
        <v>305013</v>
      </c>
      <c r="E156" s="205">
        <v>39.200000000000003</v>
      </c>
      <c r="F156" s="204">
        <v>190702</v>
      </c>
      <c r="G156" s="206">
        <v>24.5</v>
      </c>
      <c r="H156" s="204">
        <v>102441</v>
      </c>
      <c r="I156" s="207">
        <v>13.2</v>
      </c>
      <c r="J156" s="204">
        <v>128594</v>
      </c>
      <c r="K156" s="207">
        <v>16.5</v>
      </c>
      <c r="L156" s="204">
        <v>116773</v>
      </c>
      <c r="M156" s="207">
        <v>15</v>
      </c>
      <c r="N156" s="204">
        <v>345219</v>
      </c>
      <c r="O156" s="207">
        <v>44.3</v>
      </c>
      <c r="P156" s="204">
        <v>247414</v>
      </c>
      <c r="Q156" s="207">
        <v>31.8</v>
      </c>
      <c r="R156" s="109">
        <v>36938</v>
      </c>
      <c r="S156" s="207">
        <v>4.7</v>
      </c>
      <c r="T156" s="148" t="str">
        <f t="shared" si="13"/>
        <v>〇</v>
      </c>
      <c r="U156" s="158">
        <f t="shared" si="14"/>
        <v>100</v>
      </c>
      <c r="V156" s="151"/>
      <c r="W156" s="151"/>
      <c r="X156" s="151"/>
      <c r="Y156" s="151"/>
      <c r="Z156" s="151"/>
      <c r="AA156" s="151"/>
      <c r="AB156" s="151"/>
      <c r="AC156" s="151"/>
      <c r="AD156" s="151"/>
      <c r="AE156" s="151"/>
      <c r="AF156" s="151"/>
      <c r="AG156" s="151"/>
      <c r="AH156" s="151"/>
      <c r="AI156" s="151"/>
      <c r="AJ156" s="151"/>
      <c r="AK156" s="151"/>
      <c r="AL156" s="151"/>
      <c r="AM156" s="151"/>
      <c r="AN156" s="151"/>
      <c r="AO156" s="151"/>
      <c r="AP156" s="151"/>
    </row>
    <row r="157" spans="1:42" ht="18.75" customHeight="1">
      <c r="A157" s="392"/>
      <c r="B157" s="141" t="s">
        <v>304</v>
      </c>
      <c r="C157" s="204">
        <v>857868</v>
      </c>
      <c r="D157" s="204">
        <v>302471</v>
      </c>
      <c r="E157" s="205">
        <v>35.258454680673488</v>
      </c>
      <c r="F157" s="204">
        <v>189089</v>
      </c>
      <c r="G157" s="206">
        <v>22</v>
      </c>
      <c r="H157" s="204">
        <v>100798</v>
      </c>
      <c r="I157" s="207">
        <v>11.700000000000001</v>
      </c>
      <c r="J157" s="204">
        <v>100727</v>
      </c>
      <c r="K157" s="207">
        <v>11.74154998204852</v>
      </c>
      <c r="L157" s="204">
        <v>97143</v>
      </c>
      <c r="M157" s="207">
        <v>11.3</v>
      </c>
      <c r="N157" s="204">
        <v>454670</v>
      </c>
      <c r="O157" s="207">
        <v>52.999995337277994</v>
      </c>
      <c r="P157" s="204">
        <v>312244</v>
      </c>
      <c r="Q157" s="207">
        <v>36.4</v>
      </c>
      <c r="R157" s="109">
        <v>35770</v>
      </c>
      <c r="S157" s="207">
        <v>4.2</v>
      </c>
      <c r="T157" s="148" t="str">
        <f t="shared" si="13"/>
        <v>〇</v>
      </c>
      <c r="U157" s="158">
        <f t="shared" si="14"/>
        <v>100</v>
      </c>
      <c r="V157" s="151"/>
      <c r="W157" s="151"/>
      <c r="X157" s="151"/>
      <c r="Y157" s="151"/>
      <c r="Z157" s="151"/>
      <c r="AA157" s="151"/>
      <c r="AB157" s="151"/>
      <c r="AC157" s="151"/>
      <c r="AD157" s="151"/>
      <c r="AE157" s="151"/>
      <c r="AF157" s="151"/>
      <c r="AG157" s="151"/>
      <c r="AH157" s="151"/>
      <c r="AI157" s="151"/>
      <c r="AJ157" s="151"/>
      <c r="AK157" s="151"/>
      <c r="AL157" s="151"/>
      <c r="AM157" s="151"/>
      <c r="AN157" s="151"/>
      <c r="AO157" s="151"/>
      <c r="AP157" s="151"/>
    </row>
    <row r="158" spans="1:42" ht="18.75" customHeight="1">
      <c r="A158" s="392"/>
      <c r="B158" s="141" t="s">
        <v>305</v>
      </c>
      <c r="C158" s="204">
        <v>788998</v>
      </c>
      <c r="D158" s="204">
        <v>297633</v>
      </c>
      <c r="E158" s="205">
        <v>37.799999999999997</v>
      </c>
      <c r="F158" s="204">
        <v>186160</v>
      </c>
      <c r="G158" s="206">
        <v>23.599999999999998</v>
      </c>
      <c r="H158" s="204">
        <v>99048</v>
      </c>
      <c r="I158" s="207">
        <v>12.6</v>
      </c>
      <c r="J158" s="204">
        <v>93234</v>
      </c>
      <c r="K158" s="207">
        <v>11.8</v>
      </c>
      <c r="L158" s="204">
        <v>91670</v>
      </c>
      <c r="M158" s="207">
        <v>11.600000000000001</v>
      </c>
      <c r="N158" s="204">
        <v>398131</v>
      </c>
      <c r="O158" s="207">
        <v>50.4</v>
      </c>
      <c r="P158" s="204">
        <v>271603</v>
      </c>
      <c r="Q158" s="207">
        <v>34.4</v>
      </c>
      <c r="R158" s="109">
        <v>34385</v>
      </c>
      <c r="S158" s="207">
        <v>4.3999999999999995</v>
      </c>
      <c r="T158" s="148" t="str">
        <f t="shared" si="13"/>
        <v>〇</v>
      </c>
      <c r="U158" s="158">
        <f t="shared" si="14"/>
        <v>100</v>
      </c>
      <c r="V158" s="151"/>
      <c r="W158" s="151"/>
      <c r="X158" s="151"/>
      <c r="Y158" s="151"/>
      <c r="Z158" s="151"/>
      <c r="AA158" s="151"/>
      <c r="AB158" s="151"/>
      <c r="AC158" s="151"/>
      <c r="AD158" s="151"/>
      <c r="AE158" s="151"/>
      <c r="AF158" s="151"/>
      <c r="AG158" s="151"/>
      <c r="AH158" s="151"/>
      <c r="AI158" s="151"/>
      <c r="AJ158" s="151"/>
      <c r="AK158" s="151"/>
      <c r="AL158" s="151"/>
      <c r="AM158" s="151"/>
      <c r="AN158" s="151"/>
      <c r="AO158" s="151"/>
      <c r="AP158" s="151"/>
    </row>
    <row r="159" spans="1:42" ht="18.75" customHeight="1">
      <c r="A159" s="392"/>
      <c r="B159" s="141" t="s">
        <v>308</v>
      </c>
      <c r="C159" s="204">
        <v>721336</v>
      </c>
      <c r="D159" s="204">
        <v>289676</v>
      </c>
      <c r="E159" s="205">
        <v>40.1</v>
      </c>
      <c r="F159" s="204">
        <v>178221</v>
      </c>
      <c r="G159" s="206">
        <v>24.7</v>
      </c>
      <c r="H159" s="204">
        <v>98436</v>
      </c>
      <c r="I159" s="207">
        <v>13.6</v>
      </c>
      <c r="J159" s="204">
        <v>97467</v>
      </c>
      <c r="K159" s="207">
        <v>13.5</v>
      </c>
      <c r="L159" s="204">
        <v>95881</v>
      </c>
      <c r="M159" s="207">
        <v>13.3</v>
      </c>
      <c r="N159" s="204">
        <v>334193</v>
      </c>
      <c r="O159" s="207">
        <v>46.4</v>
      </c>
      <c r="P159" s="204">
        <v>232611</v>
      </c>
      <c r="Q159" s="207">
        <v>32.200000000000003</v>
      </c>
      <c r="R159" s="109">
        <v>33137</v>
      </c>
      <c r="S159" s="207">
        <v>4.5999999999999996</v>
      </c>
      <c r="T159" s="148" t="str">
        <f t="shared" si="13"/>
        <v>〇</v>
      </c>
      <c r="U159" s="158">
        <f t="shared" ref="U159:U190" si="17">E159+K159+O159</f>
        <v>100</v>
      </c>
      <c r="V159" s="151"/>
      <c r="W159" s="151"/>
      <c r="X159" s="151"/>
      <c r="Y159" s="151"/>
      <c r="Z159" s="151"/>
      <c r="AA159" s="151"/>
      <c r="AB159" s="151"/>
      <c r="AC159" s="151"/>
      <c r="AD159" s="151"/>
      <c r="AE159" s="151"/>
      <c r="AF159" s="151"/>
      <c r="AG159" s="151"/>
      <c r="AH159" s="151"/>
      <c r="AI159" s="151"/>
      <c r="AJ159" s="151"/>
      <c r="AK159" s="151"/>
      <c r="AL159" s="151"/>
      <c r="AM159" s="151"/>
      <c r="AN159" s="151"/>
      <c r="AO159" s="151"/>
      <c r="AP159" s="151"/>
    </row>
    <row r="160" spans="1:42" ht="18.75" customHeight="1">
      <c r="A160" s="393"/>
      <c r="B160" s="191" t="s">
        <v>320</v>
      </c>
      <c r="C160" s="235">
        <v>733806</v>
      </c>
      <c r="D160" s="235">
        <v>303975</v>
      </c>
      <c r="E160" s="236">
        <v>41.4</v>
      </c>
      <c r="F160" s="235">
        <v>193178</v>
      </c>
      <c r="G160" s="237">
        <v>26.3</v>
      </c>
      <c r="H160" s="235">
        <v>97064</v>
      </c>
      <c r="I160" s="238">
        <v>13.2</v>
      </c>
      <c r="J160" s="235">
        <v>91651</v>
      </c>
      <c r="K160" s="238">
        <v>12.5</v>
      </c>
      <c r="L160" s="235">
        <v>88993</v>
      </c>
      <c r="M160" s="238">
        <v>12.1</v>
      </c>
      <c r="N160" s="235">
        <v>338180</v>
      </c>
      <c r="O160" s="238">
        <v>46.1</v>
      </c>
      <c r="P160" s="235">
        <v>225348</v>
      </c>
      <c r="Q160" s="238">
        <v>30.7</v>
      </c>
      <c r="R160" s="239">
        <v>31647</v>
      </c>
      <c r="S160" s="238">
        <v>4.3</v>
      </c>
      <c r="T160" s="148" t="str">
        <f t="shared" ref="T160:T210" si="18">IF(D160+J160+N160=C160,"〇","✖")</f>
        <v>〇</v>
      </c>
      <c r="U160" s="158">
        <f t="shared" si="17"/>
        <v>100</v>
      </c>
      <c r="V160" s="151"/>
      <c r="W160" s="151"/>
      <c r="X160" s="151"/>
      <c r="Y160" s="151"/>
      <c r="Z160" s="151"/>
      <c r="AA160" s="151"/>
      <c r="AB160" s="151"/>
      <c r="AC160" s="151"/>
      <c r="AD160" s="151"/>
      <c r="AE160" s="151"/>
      <c r="AF160" s="151"/>
      <c r="AG160" s="151"/>
      <c r="AH160" s="151"/>
      <c r="AI160" s="151"/>
      <c r="AJ160" s="151"/>
      <c r="AK160" s="151"/>
      <c r="AL160" s="151"/>
      <c r="AM160" s="151"/>
      <c r="AN160" s="151"/>
      <c r="AO160" s="151"/>
      <c r="AP160" s="151"/>
    </row>
    <row r="161" spans="1:42" ht="18.75" customHeight="1">
      <c r="A161" s="375" t="s">
        <v>40</v>
      </c>
      <c r="B161" s="141" t="s">
        <v>300</v>
      </c>
      <c r="C161" s="204">
        <v>1099341</v>
      </c>
      <c r="D161" s="204">
        <v>399479</v>
      </c>
      <c r="E161" s="205">
        <v>36.299999999999997</v>
      </c>
      <c r="F161" s="204">
        <v>235766</v>
      </c>
      <c r="G161" s="206">
        <v>21.4</v>
      </c>
      <c r="H161" s="204">
        <v>141766</v>
      </c>
      <c r="I161" s="207">
        <v>12.9</v>
      </c>
      <c r="J161" s="204">
        <v>168631</v>
      </c>
      <c r="K161" s="207">
        <v>15.3</v>
      </c>
      <c r="L161" s="204">
        <v>134619</v>
      </c>
      <c r="M161" s="207">
        <v>12.2</v>
      </c>
      <c r="N161" s="208">
        <v>531230</v>
      </c>
      <c r="O161" s="207">
        <v>48.3</v>
      </c>
      <c r="P161" s="204">
        <v>375464</v>
      </c>
      <c r="Q161" s="207">
        <v>34.200000000000003</v>
      </c>
      <c r="R161" s="109">
        <v>74970</v>
      </c>
      <c r="S161" s="207">
        <v>6.8</v>
      </c>
      <c r="T161" s="148" t="str">
        <f t="shared" si="18"/>
        <v>✖</v>
      </c>
      <c r="U161" s="158">
        <f t="shared" si="17"/>
        <v>99.899999999999991</v>
      </c>
      <c r="V161" s="151"/>
      <c r="W161" s="151"/>
      <c r="X161" s="151"/>
      <c r="Y161" s="151"/>
      <c r="Z161" s="151"/>
      <c r="AA161" s="151"/>
      <c r="AB161" s="151"/>
      <c r="AC161" s="151"/>
      <c r="AD161" s="151"/>
      <c r="AE161" s="151"/>
      <c r="AF161" s="151"/>
      <c r="AG161" s="151"/>
      <c r="AH161" s="151"/>
      <c r="AI161" s="151"/>
      <c r="AJ161" s="151"/>
      <c r="AK161" s="151"/>
      <c r="AL161" s="151"/>
      <c r="AM161" s="151"/>
      <c r="AN161" s="151"/>
      <c r="AO161" s="151"/>
      <c r="AP161" s="151"/>
    </row>
    <row r="162" spans="1:42" ht="18.75" customHeight="1">
      <c r="A162" s="392"/>
      <c r="B162" s="141" t="s">
        <v>304</v>
      </c>
      <c r="C162" s="204">
        <v>1254532</v>
      </c>
      <c r="D162" s="204">
        <v>401421</v>
      </c>
      <c r="E162" s="205">
        <v>32</v>
      </c>
      <c r="F162" s="204">
        <v>231228</v>
      </c>
      <c r="G162" s="206">
        <v>18.399999999999999</v>
      </c>
      <c r="H162" s="204">
        <v>147917</v>
      </c>
      <c r="I162" s="207">
        <v>11.8</v>
      </c>
      <c r="J162" s="204">
        <v>169625</v>
      </c>
      <c r="K162" s="207">
        <v>13.5</v>
      </c>
      <c r="L162" s="204">
        <v>138328</v>
      </c>
      <c r="M162" s="207">
        <v>10.7</v>
      </c>
      <c r="N162" s="208">
        <v>683486</v>
      </c>
      <c r="O162" s="207">
        <v>54.5</v>
      </c>
      <c r="P162" s="204">
        <v>473616</v>
      </c>
      <c r="Q162" s="207">
        <v>37.799999999999997</v>
      </c>
      <c r="R162" s="109">
        <v>75929</v>
      </c>
      <c r="S162" s="207">
        <v>5.9</v>
      </c>
      <c r="T162" s="148" t="str">
        <f t="shared" si="18"/>
        <v>〇</v>
      </c>
      <c r="U162" s="158">
        <f t="shared" si="17"/>
        <v>100</v>
      </c>
      <c r="V162" s="151"/>
      <c r="W162" s="151"/>
      <c r="X162" s="151"/>
      <c r="Y162" s="151"/>
      <c r="Z162" s="151"/>
      <c r="AA162" s="151"/>
      <c r="AB162" s="151"/>
      <c r="AC162" s="151"/>
      <c r="AD162" s="151"/>
      <c r="AE162" s="151"/>
      <c r="AF162" s="151"/>
      <c r="AG162" s="151"/>
      <c r="AH162" s="151"/>
      <c r="AI162" s="151"/>
      <c r="AJ162" s="151"/>
      <c r="AK162" s="151"/>
      <c r="AL162" s="151"/>
      <c r="AM162" s="151"/>
      <c r="AN162" s="151"/>
      <c r="AO162" s="151"/>
      <c r="AP162" s="151"/>
    </row>
    <row r="163" spans="1:42" ht="18.75" customHeight="1">
      <c r="A163" s="392"/>
      <c r="B163" s="141" t="s">
        <v>305</v>
      </c>
      <c r="C163" s="204">
        <v>1193715</v>
      </c>
      <c r="D163" s="204">
        <v>405395</v>
      </c>
      <c r="E163" s="205">
        <v>34</v>
      </c>
      <c r="F163" s="204">
        <v>232478</v>
      </c>
      <c r="G163" s="206">
        <v>19.5</v>
      </c>
      <c r="H163" s="204">
        <v>148472</v>
      </c>
      <c r="I163" s="207">
        <v>12.4</v>
      </c>
      <c r="J163" s="204">
        <v>169994</v>
      </c>
      <c r="K163" s="207">
        <v>14.2</v>
      </c>
      <c r="L163" s="204">
        <v>142639</v>
      </c>
      <c r="M163" s="207">
        <v>11.9</v>
      </c>
      <c r="N163" s="208">
        <v>618326</v>
      </c>
      <c r="O163" s="207">
        <v>51.8</v>
      </c>
      <c r="P163" s="204">
        <v>408619</v>
      </c>
      <c r="Q163" s="207">
        <v>34.200000000000003</v>
      </c>
      <c r="R163" s="109">
        <v>3326</v>
      </c>
      <c r="S163" s="207">
        <v>0.3</v>
      </c>
      <c r="T163" s="148" t="str">
        <f t="shared" si="18"/>
        <v>〇</v>
      </c>
      <c r="U163" s="158">
        <f t="shared" si="17"/>
        <v>100</v>
      </c>
      <c r="V163" s="151"/>
      <c r="W163" s="151"/>
      <c r="X163" s="151"/>
      <c r="Y163" s="151"/>
      <c r="Z163" s="151"/>
      <c r="AA163" s="151"/>
      <c r="AB163" s="151"/>
      <c r="AC163" s="151"/>
      <c r="AD163" s="151"/>
      <c r="AE163" s="151"/>
      <c r="AF163" s="151"/>
      <c r="AG163" s="151"/>
      <c r="AH163" s="151"/>
      <c r="AI163" s="151"/>
      <c r="AJ163" s="151"/>
      <c r="AK163" s="151"/>
      <c r="AL163" s="151"/>
      <c r="AM163" s="151"/>
      <c r="AN163" s="151"/>
      <c r="AO163" s="151"/>
      <c r="AP163" s="151"/>
    </row>
    <row r="164" spans="1:42" ht="18.75" customHeight="1">
      <c r="A164" s="392"/>
      <c r="B164" s="141" t="s">
        <v>308</v>
      </c>
      <c r="C164" s="204">
        <v>1102901</v>
      </c>
      <c r="D164" s="204">
        <v>395700</v>
      </c>
      <c r="E164" s="205">
        <v>35.9</v>
      </c>
      <c r="F164" s="204">
        <v>225586</v>
      </c>
      <c r="G164" s="206">
        <v>20.5</v>
      </c>
      <c r="H164" s="204">
        <v>146635</v>
      </c>
      <c r="I164" s="207">
        <v>13.3</v>
      </c>
      <c r="J164" s="204">
        <v>174135</v>
      </c>
      <c r="K164" s="207">
        <v>15.8</v>
      </c>
      <c r="L164" s="204">
        <v>156579</v>
      </c>
      <c r="M164" s="207">
        <v>14.2</v>
      </c>
      <c r="N164" s="208">
        <v>533066</v>
      </c>
      <c r="O164" s="207">
        <v>48.3</v>
      </c>
      <c r="P164" s="204">
        <v>363723</v>
      </c>
      <c r="Q164" s="207">
        <v>33</v>
      </c>
      <c r="R164" s="109">
        <v>2199</v>
      </c>
      <c r="S164" s="207">
        <v>0.2</v>
      </c>
      <c r="T164" s="148" t="str">
        <f t="shared" si="18"/>
        <v>〇</v>
      </c>
      <c r="U164" s="158">
        <f t="shared" si="17"/>
        <v>100</v>
      </c>
      <c r="V164" s="151"/>
      <c r="W164" s="151"/>
      <c r="X164" s="151"/>
      <c r="Y164" s="151"/>
      <c r="Z164" s="151"/>
      <c r="AA164" s="151"/>
      <c r="AB164" s="151"/>
      <c r="AC164" s="151"/>
      <c r="AD164" s="151"/>
      <c r="AE164" s="151"/>
      <c r="AF164" s="151"/>
      <c r="AG164" s="151"/>
      <c r="AH164" s="151"/>
      <c r="AI164" s="151"/>
      <c r="AJ164" s="151"/>
      <c r="AK164" s="151"/>
      <c r="AL164" s="151"/>
      <c r="AM164" s="151"/>
      <c r="AN164" s="151"/>
      <c r="AO164" s="151"/>
      <c r="AP164" s="151"/>
    </row>
    <row r="165" spans="1:42" ht="18.75" customHeight="1">
      <c r="A165" s="393"/>
      <c r="B165" s="191" t="s">
        <v>320</v>
      </c>
      <c r="C165" s="235">
        <v>1074265</v>
      </c>
      <c r="D165" s="235">
        <v>413160</v>
      </c>
      <c r="E165" s="236">
        <v>38.5</v>
      </c>
      <c r="F165" s="235">
        <v>245278</v>
      </c>
      <c r="G165" s="237">
        <v>22.8</v>
      </c>
      <c r="H165" s="235">
        <v>145605</v>
      </c>
      <c r="I165" s="238">
        <v>13.6</v>
      </c>
      <c r="J165" s="235">
        <v>145754</v>
      </c>
      <c r="K165" s="238">
        <v>13.6</v>
      </c>
      <c r="L165" s="235">
        <v>139329</v>
      </c>
      <c r="M165" s="238">
        <v>13</v>
      </c>
      <c r="N165" s="209">
        <v>515351</v>
      </c>
      <c r="O165" s="238">
        <v>47.9</v>
      </c>
      <c r="P165" s="235">
        <v>347797</v>
      </c>
      <c r="Q165" s="238">
        <v>32.4</v>
      </c>
      <c r="R165" s="239">
        <v>69417</v>
      </c>
      <c r="S165" s="238">
        <v>6.5</v>
      </c>
      <c r="T165" s="148" t="str">
        <f t="shared" si="18"/>
        <v>〇</v>
      </c>
      <c r="U165" s="158">
        <f t="shared" si="17"/>
        <v>100</v>
      </c>
      <c r="V165" s="151"/>
      <c r="W165" s="151"/>
      <c r="X165" s="151"/>
      <c r="Y165" s="151"/>
      <c r="Z165" s="151"/>
      <c r="AA165" s="151"/>
      <c r="AB165" s="151"/>
      <c r="AC165" s="151"/>
      <c r="AD165" s="151"/>
      <c r="AE165" s="151"/>
      <c r="AF165" s="151"/>
      <c r="AG165" s="151"/>
      <c r="AH165" s="151"/>
      <c r="AI165" s="151"/>
      <c r="AJ165" s="151"/>
      <c r="AK165" s="151"/>
      <c r="AL165" s="151"/>
      <c r="AM165" s="151"/>
      <c r="AN165" s="151"/>
      <c r="AO165" s="151"/>
      <c r="AP165" s="151"/>
    </row>
    <row r="166" spans="1:42" ht="18.75" customHeight="1">
      <c r="A166" s="375" t="s">
        <v>83</v>
      </c>
      <c r="B166" s="141" t="s">
        <v>300</v>
      </c>
      <c r="C166" s="204">
        <v>525447</v>
      </c>
      <c r="D166" s="204">
        <v>195321</v>
      </c>
      <c r="E166" s="205">
        <v>37.200000000000003</v>
      </c>
      <c r="F166" s="204">
        <v>113775</v>
      </c>
      <c r="G166" s="206">
        <v>21.7</v>
      </c>
      <c r="H166" s="204">
        <v>69738</v>
      </c>
      <c r="I166" s="207">
        <v>13.3</v>
      </c>
      <c r="J166" s="204">
        <v>102556</v>
      </c>
      <c r="K166" s="207">
        <v>19.5</v>
      </c>
      <c r="L166" s="204">
        <v>100215</v>
      </c>
      <c r="M166" s="207">
        <v>19.100000000000001</v>
      </c>
      <c r="N166" s="208">
        <v>227570</v>
      </c>
      <c r="O166" s="207">
        <v>43.3</v>
      </c>
      <c r="P166" s="204">
        <v>112804</v>
      </c>
      <c r="Q166" s="207">
        <v>21.5</v>
      </c>
      <c r="R166" s="109">
        <v>64214</v>
      </c>
      <c r="S166" s="207">
        <v>12.2</v>
      </c>
      <c r="T166" s="148" t="str">
        <f t="shared" si="18"/>
        <v>〇</v>
      </c>
      <c r="U166" s="158">
        <f t="shared" si="17"/>
        <v>100</v>
      </c>
      <c r="V166" s="151"/>
      <c r="W166" s="151"/>
      <c r="X166" s="151"/>
      <c r="Y166" s="151"/>
      <c r="Z166" s="151"/>
      <c r="AA166" s="151"/>
      <c r="AB166" s="151"/>
      <c r="AC166" s="151"/>
      <c r="AD166" s="151"/>
      <c r="AE166" s="151"/>
      <c r="AF166" s="151"/>
      <c r="AG166" s="151"/>
      <c r="AH166" s="151"/>
      <c r="AI166" s="151"/>
      <c r="AJ166" s="151"/>
      <c r="AK166" s="151"/>
      <c r="AL166" s="151"/>
      <c r="AM166" s="151"/>
      <c r="AN166" s="151"/>
      <c r="AO166" s="151"/>
      <c r="AP166" s="151"/>
    </row>
    <row r="167" spans="1:42" ht="18.75" customHeight="1">
      <c r="A167" s="392"/>
      <c r="B167" s="141" t="s">
        <v>304</v>
      </c>
      <c r="C167" s="204">
        <v>554491</v>
      </c>
      <c r="D167" s="204">
        <v>195840</v>
      </c>
      <c r="E167" s="205">
        <v>35.299999999999997</v>
      </c>
      <c r="F167" s="204">
        <v>112712</v>
      </c>
      <c r="G167" s="206">
        <v>20.3</v>
      </c>
      <c r="H167" s="204">
        <v>70583</v>
      </c>
      <c r="I167" s="207">
        <v>12.7</v>
      </c>
      <c r="J167" s="204">
        <v>103234</v>
      </c>
      <c r="K167" s="207">
        <v>18.600000000000001</v>
      </c>
      <c r="L167" s="204">
        <v>101430</v>
      </c>
      <c r="M167" s="207">
        <v>18.3</v>
      </c>
      <c r="N167" s="208">
        <v>255417</v>
      </c>
      <c r="O167" s="207">
        <v>46.1</v>
      </c>
      <c r="P167" s="204">
        <v>121805</v>
      </c>
      <c r="Q167" s="207">
        <v>22</v>
      </c>
      <c r="R167" s="109">
        <v>63807</v>
      </c>
      <c r="S167" s="207">
        <v>11.5</v>
      </c>
      <c r="T167" s="148" t="str">
        <f t="shared" si="18"/>
        <v>〇</v>
      </c>
      <c r="U167" s="158">
        <f t="shared" si="17"/>
        <v>100</v>
      </c>
      <c r="V167" s="151"/>
      <c r="W167" s="151"/>
      <c r="X167" s="151"/>
      <c r="Y167" s="151"/>
      <c r="Z167" s="151"/>
      <c r="AA167" s="151"/>
      <c r="AB167" s="151"/>
      <c r="AC167" s="151"/>
      <c r="AD167" s="151"/>
      <c r="AE167" s="151"/>
      <c r="AF167" s="151"/>
      <c r="AG167" s="151"/>
      <c r="AH167" s="151"/>
      <c r="AI167" s="151"/>
      <c r="AJ167" s="151"/>
      <c r="AK167" s="151"/>
      <c r="AL167" s="151"/>
      <c r="AM167" s="151"/>
      <c r="AN167" s="151"/>
      <c r="AO167" s="151"/>
      <c r="AP167" s="151"/>
    </row>
    <row r="168" spans="1:42" ht="18.75" customHeight="1">
      <c r="A168" s="392"/>
      <c r="B168" s="141" t="s">
        <v>305</v>
      </c>
      <c r="C168" s="204">
        <v>535632</v>
      </c>
      <c r="D168" s="204">
        <v>192184</v>
      </c>
      <c r="E168" s="205">
        <v>35.9</v>
      </c>
      <c r="F168" s="204">
        <v>110305</v>
      </c>
      <c r="G168" s="206">
        <v>20.6</v>
      </c>
      <c r="H168" s="204">
        <v>68342</v>
      </c>
      <c r="I168" s="207">
        <v>12.8</v>
      </c>
      <c r="J168" s="204">
        <v>93675</v>
      </c>
      <c r="K168" s="207">
        <v>17.5</v>
      </c>
      <c r="L168" s="204">
        <v>92940</v>
      </c>
      <c r="M168" s="207">
        <v>17.399999999999999</v>
      </c>
      <c r="N168" s="208">
        <v>249773</v>
      </c>
      <c r="O168" s="207">
        <v>46.6</v>
      </c>
      <c r="P168" s="204">
        <v>110583</v>
      </c>
      <c r="Q168" s="207">
        <v>20.6</v>
      </c>
      <c r="R168" s="109">
        <v>62294</v>
      </c>
      <c r="S168" s="207">
        <v>11.6</v>
      </c>
      <c r="T168" s="148" t="str">
        <f t="shared" si="18"/>
        <v>〇</v>
      </c>
      <c r="U168" s="158">
        <f t="shared" si="17"/>
        <v>100</v>
      </c>
      <c r="V168" s="151"/>
      <c r="W168" s="151"/>
      <c r="X168" s="151"/>
      <c r="Y168" s="151"/>
      <c r="Z168" s="151"/>
      <c r="AA168" s="151"/>
      <c r="AB168" s="151"/>
      <c r="AC168" s="151"/>
      <c r="AD168" s="151"/>
      <c r="AE168" s="151"/>
      <c r="AF168" s="151"/>
      <c r="AG168" s="151"/>
      <c r="AH168" s="151"/>
      <c r="AI168" s="151"/>
      <c r="AJ168" s="151"/>
      <c r="AK168" s="151"/>
      <c r="AL168" s="151"/>
      <c r="AM168" s="151"/>
      <c r="AN168" s="151"/>
      <c r="AO168" s="151"/>
      <c r="AP168" s="151"/>
    </row>
    <row r="169" spans="1:42" ht="18.75" customHeight="1">
      <c r="A169" s="392"/>
      <c r="B169" s="141" t="s">
        <v>308</v>
      </c>
      <c r="C169" s="204">
        <v>500503</v>
      </c>
      <c r="D169" s="204">
        <v>185117</v>
      </c>
      <c r="E169" s="205">
        <v>36.986191890957699</v>
      </c>
      <c r="F169" s="204">
        <v>105549</v>
      </c>
      <c r="G169" s="206">
        <v>21.088584883607091</v>
      </c>
      <c r="H169" s="204">
        <v>66570</v>
      </c>
      <c r="I169" s="207">
        <v>13.300619576705833</v>
      </c>
      <c r="J169" s="204">
        <v>95367</v>
      </c>
      <c r="K169" s="207">
        <v>18.954231443168172</v>
      </c>
      <c r="L169" s="204">
        <v>94352</v>
      </c>
      <c r="M169" s="207">
        <v>18.851435455931334</v>
      </c>
      <c r="N169" s="208">
        <v>220019</v>
      </c>
      <c r="O169" s="207">
        <v>43.959576665874131</v>
      </c>
      <c r="P169" s="204">
        <v>99313</v>
      </c>
      <c r="Q169" s="207">
        <v>19.842638305864302</v>
      </c>
      <c r="R169" s="109">
        <v>61815</v>
      </c>
      <c r="S169" s="207">
        <v>12.350575321226847</v>
      </c>
      <c r="T169" s="148" t="str">
        <f t="shared" si="18"/>
        <v>〇</v>
      </c>
      <c r="U169" s="158">
        <f t="shared" si="17"/>
        <v>99.9</v>
      </c>
      <c r="V169" s="151"/>
      <c r="W169" s="151"/>
      <c r="X169" s="151"/>
      <c r="Y169" s="151"/>
      <c r="Z169" s="151"/>
      <c r="AA169" s="151"/>
      <c r="AB169" s="151"/>
      <c r="AC169" s="151"/>
      <c r="AD169" s="151"/>
      <c r="AE169" s="151"/>
      <c r="AF169" s="151"/>
      <c r="AG169" s="151"/>
      <c r="AH169" s="151"/>
      <c r="AI169" s="151"/>
      <c r="AJ169" s="151"/>
      <c r="AK169" s="151"/>
      <c r="AL169" s="151"/>
      <c r="AM169" s="151"/>
      <c r="AN169" s="151"/>
      <c r="AO169" s="151"/>
      <c r="AP169" s="151"/>
    </row>
    <row r="170" spans="1:42" ht="18.75" customHeight="1">
      <c r="A170" s="393"/>
      <c r="B170" s="191" t="s">
        <v>320</v>
      </c>
      <c r="C170" s="235">
        <v>510835</v>
      </c>
      <c r="D170" s="235">
        <v>192074</v>
      </c>
      <c r="E170" s="236">
        <v>37.600007830317026</v>
      </c>
      <c r="F170" s="235">
        <v>113631</v>
      </c>
      <c r="G170" s="237">
        <v>22.24416886078675</v>
      </c>
      <c r="H170" s="235">
        <v>65998</v>
      </c>
      <c r="I170" s="238">
        <v>12.91963158358374</v>
      </c>
      <c r="J170" s="235">
        <v>102638</v>
      </c>
      <c r="K170" s="238">
        <v>20.092201983027788</v>
      </c>
      <c r="L170" s="235">
        <v>101740</v>
      </c>
      <c r="M170" s="238">
        <v>19.916411365705169</v>
      </c>
      <c r="N170" s="209">
        <v>216123</v>
      </c>
      <c r="O170" s="238">
        <v>42.307790186655183</v>
      </c>
      <c r="P170" s="235">
        <v>97129</v>
      </c>
      <c r="Q170" s="238">
        <v>19.013771570076443</v>
      </c>
      <c r="R170" s="239">
        <v>58886</v>
      </c>
      <c r="S170" s="238">
        <v>11.527401215656718</v>
      </c>
      <c r="T170" s="148" t="str">
        <f t="shared" si="18"/>
        <v>〇</v>
      </c>
      <c r="U170" s="158">
        <f t="shared" si="17"/>
        <v>100</v>
      </c>
      <c r="V170" s="151"/>
      <c r="W170" s="151"/>
      <c r="X170" s="151"/>
      <c r="Y170" s="151"/>
      <c r="Z170" s="151"/>
      <c r="AA170" s="151"/>
      <c r="AB170" s="151"/>
      <c r="AC170" s="151"/>
      <c r="AD170" s="151"/>
      <c r="AE170" s="151"/>
      <c r="AF170" s="151"/>
      <c r="AG170" s="151"/>
      <c r="AH170" s="151"/>
      <c r="AI170" s="151"/>
      <c r="AJ170" s="151"/>
      <c r="AK170" s="151"/>
      <c r="AL170" s="151"/>
      <c r="AM170" s="151"/>
      <c r="AN170" s="151"/>
      <c r="AO170" s="151"/>
      <c r="AP170" s="151"/>
    </row>
    <row r="171" spans="1:42" ht="18.75" customHeight="1">
      <c r="A171" s="375" t="s">
        <v>143</v>
      </c>
      <c r="B171" s="141" t="s">
        <v>300</v>
      </c>
      <c r="C171" s="109">
        <v>492330</v>
      </c>
      <c r="D171" s="204">
        <v>193818</v>
      </c>
      <c r="E171" s="205">
        <v>39.4</v>
      </c>
      <c r="F171" s="204">
        <v>112962</v>
      </c>
      <c r="G171" s="206">
        <v>22.9</v>
      </c>
      <c r="H171" s="204">
        <v>67766</v>
      </c>
      <c r="I171" s="207">
        <v>13.8</v>
      </c>
      <c r="J171" s="204">
        <v>122584</v>
      </c>
      <c r="K171" s="207">
        <v>24.9</v>
      </c>
      <c r="L171" s="204">
        <v>110490</v>
      </c>
      <c r="M171" s="207">
        <v>22.4</v>
      </c>
      <c r="N171" s="204">
        <v>175928</v>
      </c>
      <c r="O171" s="207">
        <v>35.700000000000003</v>
      </c>
      <c r="P171" s="204">
        <v>130350</v>
      </c>
      <c r="Q171" s="207">
        <v>26.5</v>
      </c>
      <c r="R171" s="109">
        <v>1864</v>
      </c>
      <c r="S171" s="207">
        <v>0.4</v>
      </c>
      <c r="T171" s="148" t="str">
        <f t="shared" si="18"/>
        <v>〇</v>
      </c>
      <c r="U171" s="158">
        <f t="shared" si="17"/>
        <v>100</v>
      </c>
      <c r="V171" s="151"/>
      <c r="W171" s="151"/>
      <c r="X171" s="151"/>
      <c r="Y171" s="151"/>
      <c r="Z171" s="151"/>
      <c r="AA171" s="151"/>
      <c r="AB171" s="151"/>
      <c r="AC171" s="151"/>
      <c r="AD171" s="151"/>
      <c r="AE171" s="151"/>
      <c r="AF171" s="151"/>
      <c r="AG171" s="151"/>
      <c r="AH171" s="151"/>
      <c r="AI171" s="151"/>
      <c r="AJ171" s="151"/>
      <c r="AK171" s="151"/>
      <c r="AL171" s="151"/>
      <c r="AM171" s="151"/>
      <c r="AN171" s="151"/>
      <c r="AO171" s="151"/>
      <c r="AP171" s="151"/>
    </row>
    <row r="172" spans="1:42" ht="18.75" customHeight="1">
      <c r="A172" s="392"/>
      <c r="B172" s="141" t="s">
        <v>304</v>
      </c>
      <c r="C172" s="204">
        <v>530079</v>
      </c>
      <c r="D172" s="204">
        <v>200956</v>
      </c>
      <c r="E172" s="205">
        <v>37.9</v>
      </c>
      <c r="F172" s="204">
        <v>114013</v>
      </c>
      <c r="G172" s="206">
        <v>21.5</v>
      </c>
      <c r="H172" s="204">
        <v>73575</v>
      </c>
      <c r="I172" s="207">
        <v>13.9</v>
      </c>
      <c r="J172" s="204">
        <v>130314</v>
      </c>
      <c r="K172" s="207">
        <v>24.6</v>
      </c>
      <c r="L172" s="204">
        <v>124815</v>
      </c>
      <c r="M172" s="207">
        <v>23.5</v>
      </c>
      <c r="N172" s="204">
        <v>198809</v>
      </c>
      <c r="O172" s="207">
        <v>37.5</v>
      </c>
      <c r="P172" s="204">
        <v>140739</v>
      </c>
      <c r="Q172" s="207">
        <v>26.6</v>
      </c>
      <c r="R172" s="109">
        <v>1899</v>
      </c>
      <c r="S172" s="207">
        <v>0.4</v>
      </c>
      <c r="T172" s="148" t="str">
        <f t="shared" si="18"/>
        <v>〇</v>
      </c>
      <c r="U172" s="158">
        <f t="shared" si="17"/>
        <v>100</v>
      </c>
      <c r="V172" s="151"/>
      <c r="W172" s="151"/>
      <c r="X172" s="151"/>
      <c r="Y172" s="151"/>
      <c r="Z172" s="151"/>
      <c r="AA172" s="151"/>
      <c r="AB172" s="151"/>
      <c r="AC172" s="151"/>
      <c r="AD172" s="151"/>
      <c r="AE172" s="151"/>
      <c r="AF172" s="151"/>
      <c r="AG172" s="151"/>
      <c r="AH172" s="151"/>
      <c r="AI172" s="151"/>
      <c r="AJ172" s="151"/>
      <c r="AK172" s="151"/>
      <c r="AL172" s="151"/>
      <c r="AM172" s="151"/>
      <c r="AN172" s="151"/>
      <c r="AO172" s="151"/>
      <c r="AP172" s="151"/>
    </row>
    <row r="173" spans="1:42" ht="18.75" customHeight="1">
      <c r="A173" s="392"/>
      <c r="B173" s="141" t="s">
        <v>305</v>
      </c>
      <c r="C173" s="204">
        <v>483483</v>
      </c>
      <c r="D173" s="204">
        <v>194715</v>
      </c>
      <c r="E173" s="205">
        <v>40.299999999999997</v>
      </c>
      <c r="F173" s="204">
        <v>112120</v>
      </c>
      <c r="G173" s="206">
        <v>23.2</v>
      </c>
      <c r="H173" s="204">
        <v>68767</v>
      </c>
      <c r="I173" s="207">
        <v>14.2</v>
      </c>
      <c r="J173" s="204">
        <v>112199</v>
      </c>
      <c r="K173" s="207">
        <v>23.2</v>
      </c>
      <c r="L173" s="204">
        <v>106497</v>
      </c>
      <c r="M173" s="207">
        <v>22</v>
      </c>
      <c r="N173" s="204">
        <v>176569</v>
      </c>
      <c r="O173" s="207">
        <v>36.5</v>
      </c>
      <c r="P173" s="204">
        <v>130847</v>
      </c>
      <c r="Q173" s="207">
        <v>27.1</v>
      </c>
      <c r="R173" s="109">
        <v>1610</v>
      </c>
      <c r="S173" s="207">
        <v>0.3</v>
      </c>
      <c r="T173" s="148" t="str">
        <f t="shared" si="18"/>
        <v>〇</v>
      </c>
      <c r="U173" s="158">
        <f t="shared" si="17"/>
        <v>100</v>
      </c>
      <c r="V173" s="151"/>
      <c r="W173" s="151"/>
      <c r="X173" s="151"/>
      <c r="Y173" s="151"/>
      <c r="Z173" s="151"/>
      <c r="AA173" s="151"/>
      <c r="AB173" s="151"/>
      <c r="AC173" s="151"/>
      <c r="AD173" s="151"/>
      <c r="AE173" s="151"/>
      <c r="AF173" s="151"/>
      <c r="AG173" s="151"/>
      <c r="AH173" s="151"/>
      <c r="AI173" s="151"/>
      <c r="AJ173" s="151"/>
      <c r="AK173" s="151"/>
      <c r="AL173" s="151"/>
      <c r="AM173" s="151"/>
      <c r="AN173" s="151"/>
      <c r="AO173" s="151"/>
      <c r="AP173" s="151"/>
    </row>
    <row r="174" spans="1:42" ht="18.75" customHeight="1">
      <c r="A174" s="392"/>
      <c r="B174" s="141" t="s">
        <v>308</v>
      </c>
      <c r="C174" s="204">
        <v>473555</v>
      </c>
      <c r="D174" s="204">
        <v>193175</v>
      </c>
      <c r="E174" s="205">
        <v>40.799999999999997</v>
      </c>
      <c r="F174" s="204">
        <v>104884</v>
      </c>
      <c r="G174" s="206">
        <v>22.1</v>
      </c>
      <c r="H174" s="204">
        <v>74319</v>
      </c>
      <c r="I174" s="207">
        <v>15.7</v>
      </c>
      <c r="J174" s="204">
        <v>115372</v>
      </c>
      <c r="K174" s="207">
        <v>24.4</v>
      </c>
      <c r="L174" s="204">
        <v>111124</v>
      </c>
      <c r="M174" s="207">
        <v>23.5</v>
      </c>
      <c r="N174" s="204">
        <v>165008</v>
      </c>
      <c r="O174" s="207">
        <v>34.799999999999997</v>
      </c>
      <c r="P174" s="204">
        <v>120872</v>
      </c>
      <c r="Q174" s="207">
        <v>25.5</v>
      </c>
      <c r="R174" s="109">
        <v>1529</v>
      </c>
      <c r="S174" s="207">
        <v>0.3</v>
      </c>
      <c r="T174" s="148" t="str">
        <f t="shared" si="18"/>
        <v>〇</v>
      </c>
      <c r="U174" s="158">
        <f t="shared" si="17"/>
        <v>99.999999999999986</v>
      </c>
      <c r="V174" s="151"/>
      <c r="W174" s="151"/>
      <c r="X174" s="151"/>
      <c r="Y174" s="151"/>
      <c r="Z174" s="151"/>
      <c r="AA174" s="151"/>
      <c r="AB174" s="151"/>
      <c r="AC174" s="151"/>
      <c r="AD174" s="151"/>
      <c r="AE174" s="151"/>
      <c r="AF174" s="151"/>
      <c r="AG174" s="151"/>
      <c r="AH174" s="151"/>
      <c r="AI174" s="151"/>
      <c r="AJ174" s="151"/>
      <c r="AK174" s="151"/>
      <c r="AL174" s="151"/>
      <c r="AM174" s="151"/>
      <c r="AN174" s="151"/>
      <c r="AO174" s="151"/>
      <c r="AP174" s="151"/>
    </row>
    <row r="175" spans="1:42" ht="18.75" customHeight="1">
      <c r="A175" s="393"/>
      <c r="B175" s="191" t="s">
        <v>320</v>
      </c>
      <c r="C175" s="235">
        <v>467386</v>
      </c>
      <c r="D175" s="235">
        <v>199858</v>
      </c>
      <c r="E175" s="236">
        <v>42.8</v>
      </c>
      <c r="F175" s="235">
        <v>113685</v>
      </c>
      <c r="G175" s="237">
        <v>24.3</v>
      </c>
      <c r="H175" s="235">
        <v>72416</v>
      </c>
      <c r="I175" s="238">
        <v>15.5</v>
      </c>
      <c r="J175" s="235">
        <v>114826</v>
      </c>
      <c r="K175" s="238">
        <v>24.6</v>
      </c>
      <c r="L175" s="235">
        <v>111122</v>
      </c>
      <c r="M175" s="238">
        <v>23.8</v>
      </c>
      <c r="N175" s="235">
        <v>152702</v>
      </c>
      <c r="O175" s="238">
        <v>32.6</v>
      </c>
      <c r="P175" s="235">
        <v>109128</v>
      </c>
      <c r="Q175" s="238">
        <v>23.400000000000002</v>
      </c>
      <c r="R175" s="239">
        <v>1518</v>
      </c>
      <c r="S175" s="238">
        <v>0.3</v>
      </c>
      <c r="T175" s="148" t="str">
        <f t="shared" si="18"/>
        <v>〇</v>
      </c>
      <c r="U175" s="158">
        <f t="shared" si="17"/>
        <v>100</v>
      </c>
      <c r="V175" s="151"/>
      <c r="W175" s="151"/>
      <c r="X175" s="151"/>
      <c r="Y175" s="151"/>
      <c r="Z175" s="151"/>
      <c r="AA175" s="151"/>
      <c r="AB175" s="151"/>
      <c r="AC175" s="151"/>
      <c r="AD175" s="151"/>
      <c r="AE175" s="151"/>
      <c r="AF175" s="151"/>
      <c r="AG175" s="151"/>
      <c r="AH175" s="151"/>
      <c r="AI175" s="151"/>
      <c r="AJ175" s="151"/>
      <c r="AK175" s="151"/>
      <c r="AL175" s="151"/>
      <c r="AM175" s="151"/>
      <c r="AN175" s="151"/>
      <c r="AO175" s="151"/>
      <c r="AP175" s="151"/>
    </row>
    <row r="176" spans="1:42" ht="18.75" customHeight="1">
      <c r="A176" s="378" t="s">
        <v>41</v>
      </c>
      <c r="B176" s="141" t="s">
        <v>300</v>
      </c>
      <c r="C176" s="204">
        <v>2018161</v>
      </c>
      <c r="D176" s="204">
        <v>967668</v>
      </c>
      <c r="E176" s="205">
        <v>47.9</v>
      </c>
      <c r="F176" s="204">
        <v>386427</v>
      </c>
      <c r="G176" s="206">
        <v>19.100000000000001</v>
      </c>
      <c r="H176" s="204">
        <v>228497</v>
      </c>
      <c r="I176" s="207">
        <v>11.3</v>
      </c>
      <c r="J176" s="204">
        <v>261817</v>
      </c>
      <c r="K176" s="207">
        <v>13</v>
      </c>
      <c r="L176" s="204">
        <v>236820</v>
      </c>
      <c r="M176" s="207">
        <v>11.7</v>
      </c>
      <c r="N176" s="204">
        <v>788676</v>
      </c>
      <c r="O176" s="207">
        <v>39.1</v>
      </c>
      <c r="P176" s="204">
        <v>505509</v>
      </c>
      <c r="Q176" s="207">
        <v>25</v>
      </c>
      <c r="R176" s="109">
        <v>202038</v>
      </c>
      <c r="S176" s="207">
        <v>10</v>
      </c>
      <c r="T176" s="148" t="str">
        <f t="shared" si="18"/>
        <v>〇</v>
      </c>
      <c r="U176" s="158">
        <f t="shared" si="17"/>
        <v>100</v>
      </c>
      <c r="V176" s="151"/>
      <c r="W176" s="151"/>
      <c r="X176" s="151"/>
      <c r="Y176" s="151"/>
      <c r="Z176" s="151"/>
      <c r="AA176" s="151"/>
      <c r="AB176" s="151"/>
      <c r="AC176" s="151"/>
      <c r="AD176" s="151"/>
      <c r="AE176" s="151"/>
      <c r="AF176" s="151"/>
      <c r="AG176" s="151"/>
      <c r="AH176" s="151"/>
      <c r="AI176" s="151"/>
      <c r="AJ176" s="151"/>
      <c r="AK176" s="151"/>
      <c r="AL176" s="151"/>
      <c r="AM176" s="151"/>
      <c r="AN176" s="151"/>
      <c r="AO176" s="151"/>
      <c r="AP176" s="151"/>
    </row>
    <row r="177" spans="1:42" ht="18.75" customHeight="1">
      <c r="A177" s="392"/>
      <c r="B177" s="141" t="s">
        <v>304</v>
      </c>
      <c r="C177" s="204">
        <v>2461286</v>
      </c>
      <c r="D177" s="204">
        <v>677541</v>
      </c>
      <c r="E177" s="205">
        <v>27.527926457957346</v>
      </c>
      <c r="F177" s="204">
        <v>383739</v>
      </c>
      <c r="G177" s="206">
        <v>15.590995926519714</v>
      </c>
      <c r="H177" s="204">
        <v>232741</v>
      </c>
      <c r="I177" s="207">
        <v>9.4560729634833169</v>
      </c>
      <c r="J177" s="204">
        <v>269657</v>
      </c>
      <c r="K177" s="207">
        <v>10.955939293523793</v>
      </c>
      <c r="L177" s="204">
        <v>250658</v>
      </c>
      <c r="M177" s="207">
        <v>10.184025749140895</v>
      </c>
      <c r="N177" s="204">
        <v>1514088</v>
      </c>
      <c r="O177" s="207">
        <v>61.51613424851886</v>
      </c>
      <c r="P177" s="204">
        <v>978197</v>
      </c>
      <c r="Q177" s="207">
        <v>39.743329300211357</v>
      </c>
      <c r="R177" s="109">
        <v>345728</v>
      </c>
      <c r="S177" s="207">
        <v>14.046640658582547</v>
      </c>
      <c r="T177" s="148" t="str">
        <f t="shared" si="18"/>
        <v>〇</v>
      </c>
      <c r="U177" s="158">
        <f t="shared" si="17"/>
        <v>100</v>
      </c>
      <c r="V177" s="151"/>
      <c r="W177" s="151"/>
      <c r="X177" s="151"/>
      <c r="Y177" s="151"/>
      <c r="Z177" s="151"/>
      <c r="AA177" s="151"/>
      <c r="AB177" s="151"/>
      <c r="AC177" s="151"/>
      <c r="AD177" s="151"/>
      <c r="AE177" s="151"/>
      <c r="AF177" s="151"/>
      <c r="AG177" s="151"/>
      <c r="AH177" s="151"/>
      <c r="AI177" s="151"/>
      <c r="AJ177" s="151"/>
      <c r="AK177" s="151"/>
      <c r="AL177" s="151"/>
      <c r="AM177" s="151"/>
      <c r="AN177" s="151"/>
      <c r="AO177" s="151"/>
      <c r="AP177" s="151"/>
    </row>
    <row r="178" spans="1:42" ht="18.75" customHeight="1">
      <c r="A178" s="392"/>
      <c r="B178" s="141" t="s">
        <v>305</v>
      </c>
      <c r="C178" s="204">
        <v>2203057.2000000002</v>
      </c>
      <c r="D178" s="204">
        <v>748271.2</v>
      </c>
      <c r="E178" s="205">
        <v>33.96512809563</v>
      </c>
      <c r="F178" s="204">
        <v>384029.7</v>
      </c>
      <c r="G178" s="206">
        <v>17.431671769575502</v>
      </c>
      <c r="H178" s="204">
        <v>296606.5</v>
      </c>
      <c r="I178" s="207">
        <v>13.463404400030999</v>
      </c>
      <c r="J178" s="204">
        <v>260963</v>
      </c>
      <c r="K178" s="207">
        <v>11.8454936167794</v>
      </c>
      <c r="L178" s="204">
        <v>249927.7</v>
      </c>
      <c r="M178" s="207">
        <v>11.3445851519425</v>
      </c>
      <c r="N178" s="204">
        <v>1193823</v>
      </c>
      <c r="O178" s="207">
        <v>54.1893782875905</v>
      </c>
      <c r="P178" s="204">
        <v>707676.4</v>
      </c>
      <c r="Q178" s="207">
        <v>32.122470537760002</v>
      </c>
      <c r="R178" s="109">
        <v>309645.3</v>
      </c>
      <c r="S178" s="207">
        <v>14.055254670645899</v>
      </c>
      <c r="T178" s="148" t="str">
        <f t="shared" si="18"/>
        <v>〇</v>
      </c>
      <c r="U178" s="158">
        <f t="shared" si="17"/>
        <v>99.999999999999901</v>
      </c>
      <c r="V178" s="151"/>
      <c r="W178" s="151"/>
      <c r="X178" s="151"/>
      <c r="Y178" s="151"/>
      <c r="Z178" s="151"/>
      <c r="AA178" s="151"/>
      <c r="AB178" s="151"/>
      <c r="AC178" s="151"/>
      <c r="AD178" s="151"/>
      <c r="AE178" s="151"/>
      <c r="AF178" s="151"/>
      <c r="AG178" s="151"/>
      <c r="AH178" s="151"/>
      <c r="AI178" s="151"/>
      <c r="AJ178" s="151"/>
      <c r="AK178" s="151"/>
      <c r="AL178" s="151"/>
      <c r="AM178" s="151"/>
      <c r="AN178" s="151"/>
      <c r="AO178" s="151"/>
      <c r="AP178" s="151"/>
    </row>
    <row r="179" spans="1:42" ht="18.75" customHeight="1">
      <c r="A179" s="392"/>
      <c r="B179" s="141" t="s">
        <v>308</v>
      </c>
      <c r="C179" s="204">
        <v>1993404</v>
      </c>
      <c r="D179" s="204">
        <v>678947</v>
      </c>
      <c r="E179" s="205">
        <v>34.05967882075084</v>
      </c>
      <c r="F179" s="204">
        <v>372313</v>
      </c>
      <c r="G179" s="206">
        <v>18.677247562460998</v>
      </c>
      <c r="H179" s="204">
        <v>242295</v>
      </c>
      <c r="I179" s="207">
        <v>12.154836651275907</v>
      </c>
      <c r="J179" s="204">
        <v>251853</v>
      </c>
      <c r="K179" s="207">
        <v>12.634317980700349</v>
      </c>
      <c r="L179" s="204">
        <v>229641</v>
      </c>
      <c r="M179" s="207">
        <v>11.520043102150893</v>
      </c>
      <c r="N179" s="204">
        <v>1062604</v>
      </c>
      <c r="O179" s="207">
        <v>53.306003198548815</v>
      </c>
      <c r="P179" s="204">
        <v>632430</v>
      </c>
      <c r="Q179" s="207">
        <v>31.726132785927991</v>
      </c>
      <c r="R179" s="109">
        <v>283543</v>
      </c>
      <c r="S179" s="207">
        <v>14.224060953023072</v>
      </c>
      <c r="T179" s="148" t="str">
        <f t="shared" si="18"/>
        <v>〇</v>
      </c>
      <c r="U179" s="158">
        <f t="shared" si="17"/>
        <v>100</v>
      </c>
      <c r="V179" s="151"/>
      <c r="W179" s="151"/>
      <c r="X179" s="151"/>
      <c r="Y179" s="151"/>
      <c r="Z179" s="151"/>
      <c r="AA179" s="151"/>
      <c r="AB179" s="151"/>
      <c r="AC179" s="151"/>
      <c r="AD179" s="151"/>
      <c r="AE179" s="151"/>
      <c r="AF179" s="151"/>
      <c r="AG179" s="151"/>
      <c r="AH179" s="151"/>
      <c r="AI179" s="151"/>
      <c r="AJ179" s="151"/>
      <c r="AK179" s="151"/>
      <c r="AL179" s="151"/>
      <c r="AM179" s="151"/>
      <c r="AN179" s="151"/>
      <c r="AO179" s="151"/>
      <c r="AP179" s="151"/>
    </row>
    <row r="180" spans="1:42" ht="18.75" customHeight="1">
      <c r="A180" s="393"/>
      <c r="B180" s="191" t="s">
        <v>320</v>
      </c>
      <c r="C180" s="235">
        <v>2032626</v>
      </c>
      <c r="D180" s="235">
        <v>711305</v>
      </c>
      <c r="E180" s="236">
        <v>35</v>
      </c>
      <c r="F180" s="235">
        <v>399708</v>
      </c>
      <c r="G180" s="237">
        <v>19.7</v>
      </c>
      <c r="H180" s="235">
        <v>249736</v>
      </c>
      <c r="I180" s="238">
        <v>12.3</v>
      </c>
      <c r="J180" s="235">
        <v>260702</v>
      </c>
      <c r="K180" s="238">
        <v>12.8</v>
      </c>
      <c r="L180" s="235">
        <v>241711</v>
      </c>
      <c r="M180" s="238">
        <v>11.9</v>
      </c>
      <c r="N180" s="235">
        <v>1060619</v>
      </c>
      <c r="O180" s="238">
        <v>52.2</v>
      </c>
      <c r="P180" s="235">
        <v>647352</v>
      </c>
      <c r="Q180" s="238">
        <v>31.8</v>
      </c>
      <c r="R180" s="239">
        <v>265245</v>
      </c>
      <c r="S180" s="238">
        <v>13</v>
      </c>
      <c r="T180" s="148" t="str">
        <f t="shared" si="18"/>
        <v>〇</v>
      </c>
      <c r="U180" s="158">
        <f t="shared" si="17"/>
        <v>100</v>
      </c>
      <c r="V180" s="151"/>
      <c r="W180" s="151"/>
      <c r="X180" s="151"/>
      <c r="Y180" s="151"/>
      <c r="Z180" s="151"/>
      <c r="AA180" s="151"/>
      <c r="AB180" s="151"/>
      <c r="AC180" s="151"/>
      <c r="AD180" s="151"/>
      <c r="AE180" s="151"/>
      <c r="AF180" s="151"/>
      <c r="AG180" s="151"/>
      <c r="AH180" s="151"/>
      <c r="AI180" s="151"/>
      <c r="AJ180" s="151"/>
      <c r="AK180" s="151"/>
      <c r="AL180" s="151"/>
      <c r="AM180" s="151"/>
      <c r="AN180" s="151"/>
      <c r="AO180" s="151"/>
      <c r="AP180" s="151"/>
    </row>
    <row r="181" spans="1:42" ht="18.75" customHeight="1">
      <c r="A181" s="378" t="s">
        <v>142</v>
      </c>
      <c r="B181" s="141" t="s">
        <v>300</v>
      </c>
      <c r="C181" s="204">
        <v>575734</v>
      </c>
      <c r="D181" s="204">
        <v>196404</v>
      </c>
      <c r="E181" s="205">
        <v>34.1</v>
      </c>
      <c r="F181" s="204">
        <v>123941</v>
      </c>
      <c r="G181" s="206">
        <v>21.5</v>
      </c>
      <c r="H181" s="204">
        <v>60578</v>
      </c>
      <c r="I181" s="207">
        <v>10.5</v>
      </c>
      <c r="J181" s="204">
        <v>126832</v>
      </c>
      <c r="K181" s="207">
        <v>22</v>
      </c>
      <c r="L181" s="204">
        <v>119600</v>
      </c>
      <c r="M181" s="207">
        <v>20.8</v>
      </c>
      <c r="N181" s="208">
        <v>252498</v>
      </c>
      <c r="O181" s="207">
        <v>43.9</v>
      </c>
      <c r="P181" s="204">
        <v>117037</v>
      </c>
      <c r="Q181" s="207">
        <v>20.3</v>
      </c>
      <c r="R181" s="109">
        <v>87588</v>
      </c>
      <c r="S181" s="207">
        <v>15.2</v>
      </c>
      <c r="T181" s="148" t="str">
        <f t="shared" si="18"/>
        <v>〇</v>
      </c>
      <c r="U181" s="158">
        <f t="shared" si="17"/>
        <v>100</v>
      </c>
      <c r="V181" s="151"/>
      <c r="W181" s="151"/>
      <c r="X181" s="151"/>
      <c r="Y181" s="151"/>
      <c r="Z181" s="151"/>
      <c r="AA181" s="151"/>
      <c r="AB181" s="151"/>
      <c r="AC181" s="151"/>
      <c r="AD181" s="151"/>
      <c r="AE181" s="151"/>
      <c r="AF181" s="151"/>
      <c r="AG181" s="151"/>
      <c r="AH181" s="151"/>
      <c r="AI181" s="151"/>
      <c r="AJ181" s="151"/>
      <c r="AK181" s="151"/>
      <c r="AL181" s="151"/>
      <c r="AM181" s="151"/>
      <c r="AN181" s="151"/>
      <c r="AO181" s="151"/>
      <c r="AP181" s="151"/>
    </row>
    <row r="182" spans="1:42" ht="18.75" customHeight="1">
      <c r="A182" s="392"/>
      <c r="B182" s="141" t="s">
        <v>304</v>
      </c>
      <c r="C182" s="204">
        <v>599885</v>
      </c>
      <c r="D182" s="204">
        <v>197716</v>
      </c>
      <c r="E182" s="205">
        <v>33</v>
      </c>
      <c r="F182" s="204">
        <v>123105</v>
      </c>
      <c r="G182" s="206">
        <v>20.5</v>
      </c>
      <c r="H182" s="204">
        <v>61399</v>
      </c>
      <c r="I182" s="207">
        <v>10.199999999999999</v>
      </c>
      <c r="J182" s="204">
        <v>135787</v>
      </c>
      <c r="K182" s="207">
        <v>22.6</v>
      </c>
      <c r="L182" s="204">
        <v>127903</v>
      </c>
      <c r="M182" s="207">
        <v>21.3</v>
      </c>
      <c r="N182" s="208">
        <v>266382</v>
      </c>
      <c r="O182" s="207">
        <v>44.4</v>
      </c>
      <c r="P182" s="204">
        <v>138165</v>
      </c>
      <c r="Q182" s="207">
        <v>23</v>
      </c>
      <c r="R182" s="109">
        <v>74923</v>
      </c>
      <c r="S182" s="207">
        <v>12.5</v>
      </c>
      <c r="T182" s="148" t="str">
        <f t="shared" si="18"/>
        <v>〇</v>
      </c>
      <c r="U182" s="158">
        <f t="shared" si="17"/>
        <v>100</v>
      </c>
      <c r="V182" s="151"/>
      <c r="W182" s="151"/>
      <c r="X182" s="151"/>
      <c r="Y182" s="151"/>
      <c r="Z182" s="151"/>
      <c r="AA182" s="151"/>
      <c r="AB182" s="151"/>
      <c r="AC182" s="151"/>
      <c r="AD182" s="151"/>
      <c r="AE182" s="151"/>
      <c r="AF182" s="151"/>
      <c r="AG182" s="151"/>
      <c r="AH182" s="151"/>
      <c r="AI182" s="151"/>
      <c r="AJ182" s="151"/>
      <c r="AK182" s="151"/>
      <c r="AL182" s="151"/>
      <c r="AM182" s="151"/>
      <c r="AN182" s="151"/>
      <c r="AO182" s="151"/>
      <c r="AP182" s="151"/>
    </row>
    <row r="183" spans="1:42" ht="18.75" customHeight="1">
      <c r="A183" s="392"/>
      <c r="B183" s="141" t="s">
        <v>305</v>
      </c>
      <c r="C183" s="204">
        <v>613699</v>
      </c>
      <c r="D183" s="204">
        <v>200831</v>
      </c>
      <c r="E183" s="205">
        <v>32.700000000000003</v>
      </c>
      <c r="F183" s="204">
        <v>123936</v>
      </c>
      <c r="G183" s="206">
        <v>20.2</v>
      </c>
      <c r="H183" s="204">
        <v>62050</v>
      </c>
      <c r="I183" s="207">
        <v>10.1</v>
      </c>
      <c r="J183" s="204">
        <v>139819</v>
      </c>
      <c r="K183" s="207">
        <v>22.8</v>
      </c>
      <c r="L183" s="204">
        <v>132390</v>
      </c>
      <c r="M183" s="207">
        <v>21.6</v>
      </c>
      <c r="N183" s="208">
        <v>273049</v>
      </c>
      <c r="O183" s="207">
        <v>44.5</v>
      </c>
      <c r="P183" s="204">
        <v>132551</v>
      </c>
      <c r="Q183" s="207">
        <v>21.6</v>
      </c>
      <c r="R183" s="109">
        <v>75237</v>
      </c>
      <c r="S183" s="207">
        <v>12.3</v>
      </c>
      <c r="T183" s="148" t="str">
        <f t="shared" si="18"/>
        <v>〇</v>
      </c>
      <c r="U183" s="158">
        <f t="shared" si="17"/>
        <v>100</v>
      </c>
      <c r="V183" s="151"/>
      <c r="W183" s="151"/>
      <c r="X183" s="151"/>
      <c r="Y183" s="151"/>
      <c r="Z183" s="151"/>
      <c r="AA183" s="151"/>
      <c r="AB183" s="151"/>
      <c r="AC183" s="151"/>
      <c r="AD183" s="151"/>
      <c r="AE183" s="151"/>
      <c r="AF183" s="151"/>
      <c r="AG183" s="151"/>
      <c r="AH183" s="151"/>
      <c r="AI183" s="151"/>
      <c r="AJ183" s="151"/>
      <c r="AK183" s="151"/>
      <c r="AL183" s="151"/>
      <c r="AM183" s="151"/>
      <c r="AN183" s="151"/>
      <c r="AO183" s="151"/>
      <c r="AP183" s="151"/>
    </row>
    <row r="184" spans="1:42" ht="18.75" customHeight="1">
      <c r="A184" s="392"/>
      <c r="B184" s="141" t="s">
        <v>308</v>
      </c>
      <c r="C184" s="204">
        <v>539531</v>
      </c>
      <c r="D184" s="204">
        <v>197613</v>
      </c>
      <c r="E184" s="205">
        <v>36.6</v>
      </c>
      <c r="F184" s="204">
        <v>119657</v>
      </c>
      <c r="G184" s="206">
        <v>22.2</v>
      </c>
      <c r="H184" s="204">
        <v>64672</v>
      </c>
      <c r="I184" s="207">
        <v>12</v>
      </c>
      <c r="J184" s="204">
        <v>107971</v>
      </c>
      <c r="K184" s="207">
        <v>20</v>
      </c>
      <c r="L184" s="204">
        <v>102035</v>
      </c>
      <c r="M184" s="207">
        <v>18.899999999999999</v>
      </c>
      <c r="N184" s="208">
        <v>233947</v>
      </c>
      <c r="O184" s="207">
        <v>43.4</v>
      </c>
      <c r="P184" s="204">
        <v>115404</v>
      </c>
      <c r="Q184" s="207">
        <v>21.4</v>
      </c>
      <c r="R184" s="109">
        <v>69881</v>
      </c>
      <c r="S184" s="207">
        <v>13</v>
      </c>
      <c r="T184" s="148" t="str">
        <f t="shared" si="18"/>
        <v>〇</v>
      </c>
      <c r="U184" s="158">
        <f t="shared" si="17"/>
        <v>100</v>
      </c>
      <c r="V184" s="151"/>
      <c r="W184" s="151"/>
      <c r="X184" s="151"/>
      <c r="Y184" s="151"/>
      <c r="Z184" s="151"/>
      <c r="AA184" s="151"/>
      <c r="AB184" s="151"/>
      <c r="AC184" s="151"/>
      <c r="AD184" s="151"/>
      <c r="AE184" s="151"/>
      <c r="AF184" s="151"/>
      <c r="AG184" s="151"/>
      <c r="AH184" s="151"/>
      <c r="AI184" s="151"/>
      <c r="AJ184" s="151"/>
      <c r="AK184" s="151"/>
      <c r="AL184" s="151"/>
      <c r="AM184" s="151"/>
      <c r="AN184" s="151"/>
      <c r="AO184" s="151"/>
      <c r="AP184" s="151"/>
    </row>
    <row r="185" spans="1:42" ht="18.75" customHeight="1">
      <c r="A185" s="393"/>
      <c r="B185" s="191" t="s">
        <v>320</v>
      </c>
      <c r="C185" s="235">
        <v>528311</v>
      </c>
      <c r="D185" s="235">
        <v>205367</v>
      </c>
      <c r="E185" s="236">
        <v>38.9</v>
      </c>
      <c r="F185" s="235">
        <v>128528</v>
      </c>
      <c r="G185" s="237">
        <v>24.3</v>
      </c>
      <c r="H185" s="235">
        <v>65570</v>
      </c>
      <c r="I185" s="238">
        <v>12.4</v>
      </c>
      <c r="J185" s="235">
        <v>103718</v>
      </c>
      <c r="K185" s="238">
        <v>19.600000000000001</v>
      </c>
      <c r="L185" s="235">
        <v>98397</v>
      </c>
      <c r="M185" s="238">
        <v>18.600000000000001</v>
      </c>
      <c r="N185" s="209">
        <v>219226</v>
      </c>
      <c r="O185" s="238">
        <v>41.5</v>
      </c>
      <c r="P185" s="235">
        <v>122391</v>
      </c>
      <c r="Q185" s="238">
        <v>23.2</v>
      </c>
      <c r="R185" s="239">
        <v>50957</v>
      </c>
      <c r="S185" s="238">
        <v>9.6</v>
      </c>
      <c r="T185" s="148" t="str">
        <f t="shared" si="18"/>
        <v>〇</v>
      </c>
      <c r="U185" s="158">
        <f t="shared" si="17"/>
        <v>100</v>
      </c>
      <c r="V185" s="151"/>
      <c r="W185" s="151"/>
      <c r="X185" s="151"/>
      <c r="Y185" s="151"/>
      <c r="Z185" s="151"/>
      <c r="AA185" s="151"/>
      <c r="AB185" s="151"/>
      <c r="AC185" s="151"/>
      <c r="AD185" s="151"/>
      <c r="AE185" s="151"/>
      <c r="AF185" s="151"/>
      <c r="AG185" s="151"/>
      <c r="AH185" s="151"/>
      <c r="AI185" s="151"/>
      <c r="AJ185" s="151"/>
      <c r="AK185" s="151"/>
      <c r="AL185" s="151"/>
      <c r="AM185" s="151"/>
      <c r="AN185" s="151"/>
      <c r="AO185" s="151"/>
      <c r="AP185" s="151"/>
    </row>
    <row r="186" spans="1:42" ht="18.75" customHeight="1">
      <c r="A186" s="375" t="s">
        <v>139</v>
      </c>
      <c r="B186" s="141" t="s">
        <v>300</v>
      </c>
      <c r="C186" s="109">
        <v>785191</v>
      </c>
      <c r="D186" s="204">
        <v>307524</v>
      </c>
      <c r="E186" s="212">
        <v>39.200000000000003</v>
      </c>
      <c r="F186" s="204">
        <v>184873</v>
      </c>
      <c r="G186" s="206">
        <v>23.5</v>
      </c>
      <c r="H186" s="204">
        <v>99089</v>
      </c>
      <c r="I186" s="207">
        <v>12.6</v>
      </c>
      <c r="J186" s="204">
        <v>159726</v>
      </c>
      <c r="K186" s="207">
        <v>20.3</v>
      </c>
      <c r="L186" s="204">
        <v>154519</v>
      </c>
      <c r="M186" s="207">
        <v>19.7</v>
      </c>
      <c r="N186" s="208">
        <v>317941</v>
      </c>
      <c r="O186" s="207">
        <v>40.5</v>
      </c>
      <c r="P186" s="204">
        <v>213771</v>
      </c>
      <c r="Q186" s="207">
        <v>27.2</v>
      </c>
      <c r="R186" s="109">
        <v>58415</v>
      </c>
      <c r="S186" s="207">
        <v>7.4</v>
      </c>
      <c r="T186" s="148" t="str">
        <f t="shared" si="18"/>
        <v>〇</v>
      </c>
      <c r="U186" s="158">
        <f t="shared" si="17"/>
        <v>100</v>
      </c>
      <c r="V186" s="151"/>
      <c r="W186" s="151"/>
      <c r="X186" s="151"/>
      <c r="Y186" s="151"/>
      <c r="Z186" s="151"/>
      <c r="AA186" s="151"/>
      <c r="AB186" s="151"/>
      <c r="AC186" s="151"/>
      <c r="AD186" s="151"/>
      <c r="AE186" s="151"/>
      <c r="AF186" s="151"/>
      <c r="AG186" s="151"/>
      <c r="AH186" s="151"/>
      <c r="AI186" s="151"/>
      <c r="AJ186" s="151"/>
      <c r="AK186" s="151"/>
      <c r="AL186" s="151"/>
      <c r="AM186" s="151"/>
      <c r="AN186" s="151"/>
      <c r="AO186" s="151"/>
      <c r="AP186" s="151"/>
    </row>
    <row r="187" spans="1:42" ht="18.75" customHeight="1">
      <c r="A187" s="392"/>
      <c r="B187" s="141" t="s">
        <v>304</v>
      </c>
      <c r="C187" s="204">
        <v>809753</v>
      </c>
      <c r="D187" s="204">
        <v>299804</v>
      </c>
      <c r="E187" s="205">
        <v>37.024129580254723</v>
      </c>
      <c r="F187" s="204">
        <v>181029</v>
      </c>
      <c r="G187" s="206">
        <v>22.356076482581724</v>
      </c>
      <c r="H187" s="204">
        <v>94994</v>
      </c>
      <c r="I187" s="207">
        <v>11.731231622482412</v>
      </c>
      <c r="J187" s="204">
        <v>172360</v>
      </c>
      <c r="K187" s="207">
        <v>21.285503110207681</v>
      </c>
      <c r="L187" s="204">
        <v>165489</v>
      </c>
      <c r="M187" s="207">
        <v>20.436972755889759</v>
      </c>
      <c r="N187" s="208">
        <v>337589</v>
      </c>
      <c r="O187" s="207">
        <v>41.690367309537599</v>
      </c>
      <c r="P187" s="204">
        <v>233503</v>
      </c>
      <c r="Q187" s="207">
        <v>28.836324163047252</v>
      </c>
      <c r="R187" s="109">
        <v>34737</v>
      </c>
      <c r="S187" s="207">
        <v>4.2898266508429117</v>
      </c>
      <c r="T187" s="148" t="str">
        <f t="shared" si="18"/>
        <v>〇</v>
      </c>
      <c r="U187" s="158">
        <f>E187+K187+O187</f>
        <v>100</v>
      </c>
      <c r="V187" s="151"/>
      <c r="W187" s="151"/>
      <c r="X187" s="151"/>
      <c r="Y187" s="151"/>
      <c r="Z187" s="151"/>
      <c r="AA187" s="151"/>
      <c r="AB187" s="151"/>
      <c r="AC187" s="151"/>
      <c r="AD187" s="151"/>
      <c r="AE187" s="151"/>
      <c r="AF187" s="151"/>
      <c r="AG187" s="151"/>
      <c r="AH187" s="151"/>
      <c r="AI187" s="151"/>
      <c r="AJ187" s="151"/>
      <c r="AK187" s="151"/>
      <c r="AL187" s="151"/>
      <c r="AM187" s="151"/>
      <c r="AN187" s="151"/>
      <c r="AO187" s="151"/>
      <c r="AP187" s="151"/>
    </row>
    <row r="188" spans="1:42" ht="18.75" customHeight="1">
      <c r="A188" s="392"/>
      <c r="B188" s="141" t="s">
        <v>305</v>
      </c>
      <c r="C188" s="204">
        <v>786302</v>
      </c>
      <c r="D188" s="204">
        <v>299068</v>
      </c>
      <c r="E188" s="205">
        <v>38</v>
      </c>
      <c r="F188" s="204">
        <v>181285</v>
      </c>
      <c r="G188" s="206">
        <v>23.1</v>
      </c>
      <c r="H188" s="204">
        <v>93769</v>
      </c>
      <c r="I188" s="207">
        <v>11.9</v>
      </c>
      <c r="J188" s="204">
        <v>156653</v>
      </c>
      <c r="K188" s="207">
        <v>19.899999999999999</v>
      </c>
      <c r="L188" s="204">
        <v>151027</v>
      </c>
      <c r="M188" s="207">
        <v>19.2</v>
      </c>
      <c r="N188" s="208">
        <v>330581</v>
      </c>
      <c r="O188" s="207">
        <v>42.1</v>
      </c>
      <c r="P188" s="204">
        <v>231034</v>
      </c>
      <c r="Q188" s="207">
        <v>29.4</v>
      </c>
      <c r="R188" s="109">
        <v>34093</v>
      </c>
      <c r="S188" s="207">
        <v>4.3</v>
      </c>
      <c r="T188" s="148" t="str">
        <f>IF(D188+J188+N188=C188,"〇","✖")</f>
        <v>〇</v>
      </c>
      <c r="U188" s="158">
        <f>E188+K188+O188</f>
        <v>100</v>
      </c>
      <c r="V188" s="151"/>
      <c r="W188" s="151"/>
      <c r="X188" s="151"/>
      <c r="Y188" s="151"/>
      <c r="Z188" s="151"/>
      <c r="AA188" s="151"/>
      <c r="AB188" s="151"/>
      <c r="AC188" s="151"/>
      <c r="AD188" s="151"/>
      <c r="AE188" s="151"/>
      <c r="AF188" s="151"/>
      <c r="AG188" s="151"/>
      <c r="AH188" s="151"/>
      <c r="AI188" s="151"/>
      <c r="AJ188" s="151"/>
      <c r="AK188" s="151"/>
      <c r="AL188" s="151"/>
      <c r="AM188" s="151"/>
      <c r="AN188" s="151"/>
      <c r="AO188" s="151"/>
      <c r="AP188" s="151"/>
    </row>
    <row r="189" spans="1:42" ht="18.75" customHeight="1">
      <c r="A189" s="392"/>
      <c r="B189" s="141" t="s">
        <v>308</v>
      </c>
      <c r="C189" s="204">
        <v>731784</v>
      </c>
      <c r="D189" s="204">
        <v>294559</v>
      </c>
      <c r="E189" s="205">
        <v>40.299999999999997</v>
      </c>
      <c r="F189" s="204">
        <v>173002</v>
      </c>
      <c r="G189" s="206">
        <v>23.6</v>
      </c>
      <c r="H189" s="204">
        <v>96242</v>
      </c>
      <c r="I189" s="207">
        <v>13.2</v>
      </c>
      <c r="J189" s="204">
        <v>159656</v>
      </c>
      <c r="K189" s="207">
        <v>21.8</v>
      </c>
      <c r="L189" s="204">
        <v>156612</v>
      </c>
      <c r="M189" s="207">
        <v>21.4</v>
      </c>
      <c r="N189" s="208">
        <v>277569</v>
      </c>
      <c r="O189" s="207">
        <v>37.9</v>
      </c>
      <c r="P189" s="204">
        <v>191274</v>
      </c>
      <c r="Q189" s="207">
        <v>26.1</v>
      </c>
      <c r="R189" s="109">
        <v>34140</v>
      </c>
      <c r="S189" s="207">
        <v>4.5999999999999996</v>
      </c>
      <c r="T189" s="148" t="str">
        <f t="shared" si="18"/>
        <v>〇</v>
      </c>
      <c r="U189" s="158">
        <f>E189+K189+O189</f>
        <v>100</v>
      </c>
      <c r="V189" s="151"/>
      <c r="W189" s="151"/>
      <c r="X189" s="151"/>
      <c r="Y189" s="151"/>
      <c r="Z189" s="151"/>
      <c r="AA189" s="151"/>
      <c r="AB189" s="151"/>
      <c r="AC189" s="151"/>
      <c r="AD189" s="151"/>
      <c r="AE189" s="151"/>
      <c r="AF189" s="151"/>
      <c r="AG189" s="151"/>
      <c r="AH189" s="151"/>
      <c r="AI189" s="151"/>
      <c r="AJ189" s="151"/>
      <c r="AK189" s="151"/>
      <c r="AL189" s="151"/>
      <c r="AM189" s="151"/>
      <c r="AN189" s="151"/>
      <c r="AO189" s="151"/>
      <c r="AP189" s="151"/>
    </row>
    <row r="190" spans="1:42" ht="18.75" customHeight="1">
      <c r="A190" s="393"/>
      <c r="B190" s="191" t="s">
        <v>320</v>
      </c>
      <c r="C190" s="235">
        <v>725525</v>
      </c>
      <c r="D190" s="235">
        <v>309503</v>
      </c>
      <c r="E190" s="236">
        <v>42.7</v>
      </c>
      <c r="F190" s="235">
        <v>187406</v>
      </c>
      <c r="G190" s="237">
        <v>25.8</v>
      </c>
      <c r="H190" s="235">
        <v>96998</v>
      </c>
      <c r="I190" s="238">
        <v>13.4</v>
      </c>
      <c r="J190" s="235">
        <v>156292</v>
      </c>
      <c r="K190" s="238">
        <v>21.5</v>
      </c>
      <c r="L190" s="235">
        <v>154651</v>
      </c>
      <c r="M190" s="238">
        <v>21.3</v>
      </c>
      <c r="N190" s="209">
        <v>259730</v>
      </c>
      <c r="O190" s="238">
        <v>35.799999999999997</v>
      </c>
      <c r="P190" s="235">
        <v>179572</v>
      </c>
      <c r="Q190" s="238">
        <v>24.8</v>
      </c>
      <c r="R190" s="239">
        <v>32408</v>
      </c>
      <c r="S190" s="238">
        <v>4.5</v>
      </c>
      <c r="T190" s="148" t="str">
        <f t="shared" si="18"/>
        <v>〇</v>
      </c>
      <c r="U190" s="158">
        <f t="shared" si="17"/>
        <v>100</v>
      </c>
      <c r="V190" s="151"/>
      <c r="W190" s="151"/>
      <c r="X190" s="151"/>
      <c r="Y190" s="151"/>
      <c r="Z190" s="151"/>
      <c r="AA190" s="151"/>
      <c r="AB190" s="151"/>
      <c r="AC190" s="151"/>
      <c r="AD190" s="151"/>
      <c r="AE190" s="151"/>
      <c r="AF190" s="151"/>
      <c r="AG190" s="151"/>
      <c r="AH190" s="151"/>
      <c r="AI190" s="151"/>
      <c r="AJ190" s="151"/>
      <c r="AK190" s="151"/>
      <c r="AL190" s="151"/>
      <c r="AM190" s="151"/>
      <c r="AN190" s="151"/>
      <c r="AO190" s="151"/>
      <c r="AP190" s="151"/>
    </row>
    <row r="191" spans="1:42" ht="18.75" customHeight="1">
      <c r="A191" s="375" t="s">
        <v>42</v>
      </c>
      <c r="B191" s="141" t="s">
        <v>300</v>
      </c>
      <c r="C191" s="204">
        <v>901784</v>
      </c>
      <c r="D191" s="204">
        <v>296461</v>
      </c>
      <c r="E191" s="205">
        <v>32.9</v>
      </c>
      <c r="F191" s="204">
        <v>172416</v>
      </c>
      <c r="G191" s="206">
        <v>19.100000000000001</v>
      </c>
      <c r="H191" s="204">
        <v>98029</v>
      </c>
      <c r="I191" s="207">
        <v>10.9</v>
      </c>
      <c r="J191" s="204">
        <v>199229</v>
      </c>
      <c r="K191" s="207">
        <v>22.1</v>
      </c>
      <c r="L191" s="204">
        <v>158814</v>
      </c>
      <c r="M191" s="207">
        <v>17.600000000000001</v>
      </c>
      <c r="N191" s="208">
        <v>406094</v>
      </c>
      <c r="O191" s="207">
        <v>45</v>
      </c>
      <c r="P191" s="204">
        <v>267948</v>
      </c>
      <c r="Q191" s="207">
        <v>29.7</v>
      </c>
      <c r="R191" s="109">
        <v>70472</v>
      </c>
      <c r="S191" s="207">
        <v>7.8</v>
      </c>
      <c r="T191" s="148" t="str">
        <f t="shared" si="18"/>
        <v>〇</v>
      </c>
      <c r="U191" s="158">
        <f t="shared" ref="U191:U210" si="19">E191+K191+O191</f>
        <v>100</v>
      </c>
      <c r="V191" s="151"/>
      <c r="W191" s="151"/>
      <c r="X191" s="151"/>
      <c r="Y191" s="151"/>
      <c r="Z191" s="151"/>
      <c r="AA191" s="151"/>
      <c r="AB191" s="151"/>
      <c r="AC191" s="151"/>
      <c r="AD191" s="151"/>
      <c r="AE191" s="151"/>
      <c r="AF191" s="151"/>
      <c r="AG191" s="151"/>
      <c r="AH191" s="151"/>
      <c r="AI191" s="151"/>
      <c r="AJ191" s="151"/>
      <c r="AK191" s="151"/>
      <c r="AL191" s="151"/>
      <c r="AM191" s="151"/>
      <c r="AN191" s="151"/>
      <c r="AO191" s="151"/>
      <c r="AP191" s="151"/>
    </row>
    <row r="192" spans="1:42" ht="18.75" customHeight="1">
      <c r="A192" s="392"/>
      <c r="B192" s="141" t="s">
        <v>304</v>
      </c>
      <c r="C192" s="204">
        <v>1002835.476</v>
      </c>
      <c r="D192" s="204">
        <v>297563.00699999998</v>
      </c>
      <c r="E192" s="205">
        <v>29.672165985480152</v>
      </c>
      <c r="F192" s="204">
        <v>173466.182</v>
      </c>
      <c r="G192" s="206">
        <v>17.297571351574323</v>
      </c>
      <c r="H192" s="204">
        <v>97768.475999999995</v>
      </c>
      <c r="I192" s="207">
        <v>9.7492039661349192</v>
      </c>
      <c r="J192" s="204">
        <v>215908.524</v>
      </c>
      <c r="K192" s="207">
        <v>21.529805154200588</v>
      </c>
      <c r="L192" s="204">
        <v>173374.087</v>
      </c>
      <c r="M192" s="207">
        <v>17.288387891056221</v>
      </c>
      <c r="N192" s="208">
        <v>489363.94500000001</v>
      </c>
      <c r="O192" s="207">
        <v>48.798028860319256</v>
      </c>
      <c r="P192" s="204">
        <v>412008.08100000001</v>
      </c>
      <c r="Q192" s="207">
        <v>41.084314512224132</v>
      </c>
      <c r="R192" s="109">
        <v>77355.864000000001</v>
      </c>
      <c r="S192" s="207">
        <v>7.7137143480951202</v>
      </c>
      <c r="T192" s="148" t="str">
        <f t="shared" si="18"/>
        <v>〇</v>
      </c>
      <c r="U192" s="158">
        <f t="shared" si="19"/>
        <v>100</v>
      </c>
      <c r="V192" s="151"/>
      <c r="W192" s="151"/>
      <c r="X192" s="151"/>
      <c r="Y192" s="151"/>
      <c r="Z192" s="151"/>
      <c r="AA192" s="151"/>
      <c r="AB192" s="151"/>
      <c r="AC192" s="151"/>
      <c r="AD192" s="151"/>
      <c r="AE192" s="151"/>
      <c r="AF192" s="151"/>
      <c r="AG192" s="151"/>
      <c r="AH192" s="151"/>
      <c r="AI192" s="151"/>
      <c r="AJ192" s="151"/>
      <c r="AK192" s="151"/>
      <c r="AL192" s="151"/>
      <c r="AM192" s="151"/>
      <c r="AN192" s="151"/>
      <c r="AO192" s="151"/>
      <c r="AP192" s="151"/>
    </row>
    <row r="193" spans="1:42" ht="18.75" customHeight="1">
      <c r="A193" s="392"/>
      <c r="B193" s="141" t="s">
        <v>305</v>
      </c>
      <c r="C193" s="204">
        <v>978345</v>
      </c>
      <c r="D193" s="204">
        <v>301974</v>
      </c>
      <c r="E193" s="205">
        <v>30.9</v>
      </c>
      <c r="F193" s="204">
        <v>170762</v>
      </c>
      <c r="G193" s="206">
        <v>17.5</v>
      </c>
      <c r="H193" s="204">
        <v>105078</v>
      </c>
      <c r="I193" s="207">
        <v>10.7</v>
      </c>
      <c r="J193" s="204">
        <v>220826</v>
      </c>
      <c r="K193" s="207">
        <v>22.6</v>
      </c>
      <c r="L193" s="204">
        <v>171911</v>
      </c>
      <c r="M193" s="207">
        <v>17.600000000000001</v>
      </c>
      <c r="N193" s="208">
        <v>455545</v>
      </c>
      <c r="O193" s="207">
        <v>46.5</v>
      </c>
      <c r="P193" s="204">
        <v>306385</v>
      </c>
      <c r="Q193" s="207">
        <v>31.3</v>
      </c>
      <c r="R193" s="109">
        <v>67913</v>
      </c>
      <c r="S193" s="207">
        <v>6.9</v>
      </c>
      <c r="T193" s="148" t="str">
        <f t="shared" si="18"/>
        <v>〇</v>
      </c>
      <c r="U193" s="158">
        <f t="shared" si="19"/>
        <v>100</v>
      </c>
      <c r="V193" s="151"/>
      <c r="W193" s="151"/>
      <c r="X193" s="151"/>
      <c r="Y193" s="151"/>
      <c r="Z193" s="151"/>
      <c r="AA193" s="151"/>
      <c r="AB193" s="151"/>
      <c r="AC193" s="151"/>
      <c r="AD193" s="151"/>
      <c r="AE193" s="151"/>
      <c r="AF193" s="151"/>
      <c r="AG193" s="151"/>
      <c r="AH193" s="151"/>
      <c r="AI193" s="151"/>
      <c r="AJ193" s="151"/>
      <c r="AK193" s="151"/>
      <c r="AL193" s="151"/>
      <c r="AM193" s="151"/>
      <c r="AN193" s="151"/>
      <c r="AO193" s="151"/>
      <c r="AP193" s="151"/>
    </row>
    <row r="194" spans="1:42" ht="18.75" customHeight="1">
      <c r="A194" s="392"/>
      <c r="B194" s="141" t="s">
        <v>308</v>
      </c>
      <c r="C194" s="204">
        <v>903825</v>
      </c>
      <c r="D194" s="204">
        <v>297693</v>
      </c>
      <c r="E194" s="205">
        <v>32.937017674881751</v>
      </c>
      <c r="F194" s="204">
        <v>166137</v>
      </c>
      <c r="G194" s="206">
        <v>18.381545099991705</v>
      </c>
      <c r="H194" s="204">
        <v>103858</v>
      </c>
      <c r="I194" s="207">
        <v>11.490941277349044</v>
      </c>
      <c r="J194" s="204">
        <v>219016</v>
      </c>
      <c r="K194" s="207">
        <v>24.232124581639145</v>
      </c>
      <c r="L194" s="204">
        <v>174447</v>
      </c>
      <c r="M194" s="207">
        <v>19.300970873786408</v>
      </c>
      <c r="N194" s="208">
        <v>387116</v>
      </c>
      <c r="O194" s="207">
        <v>42.8308577434791</v>
      </c>
      <c r="P194" s="204">
        <v>247640</v>
      </c>
      <c r="Q194" s="207">
        <v>27.399109340856914</v>
      </c>
      <c r="R194" s="109">
        <v>57401</v>
      </c>
      <c r="S194" s="207">
        <v>6.3508975741985454</v>
      </c>
      <c r="T194" s="148" t="str">
        <f t="shared" si="18"/>
        <v>〇</v>
      </c>
      <c r="U194" s="158">
        <f t="shared" si="19"/>
        <v>100</v>
      </c>
      <c r="V194" s="151"/>
      <c r="W194" s="151"/>
      <c r="X194" s="151"/>
      <c r="Y194" s="151"/>
      <c r="Z194" s="151"/>
      <c r="AA194" s="151"/>
      <c r="AB194" s="151"/>
      <c r="AC194" s="151"/>
      <c r="AD194" s="151"/>
      <c r="AE194" s="151"/>
      <c r="AF194" s="151"/>
      <c r="AG194" s="151"/>
      <c r="AH194" s="151"/>
      <c r="AI194" s="151"/>
      <c r="AJ194" s="151"/>
      <c r="AK194" s="151"/>
      <c r="AL194" s="151"/>
      <c r="AM194" s="151"/>
      <c r="AN194" s="151"/>
      <c r="AO194" s="151"/>
      <c r="AP194" s="151"/>
    </row>
    <row r="195" spans="1:42" ht="18.75" customHeight="1">
      <c r="A195" s="393"/>
      <c r="B195" s="191" t="s">
        <v>320</v>
      </c>
      <c r="C195" s="235">
        <v>822852.59400000004</v>
      </c>
      <c r="D195" s="235">
        <v>282208.39</v>
      </c>
      <c r="E195" s="236">
        <v>34.29634810144379</v>
      </c>
      <c r="F195" s="235">
        <v>178871.36499999999</v>
      </c>
      <c r="G195" s="237">
        <v>21.737959666686059</v>
      </c>
      <c r="H195" s="235">
        <v>103337.02499999999</v>
      </c>
      <c r="I195" s="238">
        <v>12.558388434757731</v>
      </c>
      <c r="J195" s="235">
        <v>202709.484</v>
      </c>
      <c r="K195" s="238">
        <v>24.634969310189717</v>
      </c>
      <c r="L195" s="235">
        <v>173420.04399999999</v>
      </c>
      <c r="M195" s="238">
        <v>21.075469077271936</v>
      </c>
      <c r="N195" s="209">
        <v>337934.72</v>
      </c>
      <c r="O195" s="238">
        <v>41.068682588366485</v>
      </c>
      <c r="P195" s="235">
        <v>172786.769</v>
      </c>
      <c r="Q195" s="238">
        <v>20.99850814835008</v>
      </c>
      <c r="R195" s="239">
        <v>55090.644999999997</v>
      </c>
      <c r="S195" s="238">
        <v>6.695080674437297</v>
      </c>
      <c r="T195" s="148" t="str">
        <f t="shared" si="18"/>
        <v>〇</v>
      </c>
      <c r="U195" s="158">
        <f t="shared" si="19"/>
        <v>100</v>
      </c>
      <c r="V195" s="151"/>
      <c r="W195" s="151"/>
      <c r="X195" s="151"/>
      <c r="Y195" s="151"/>
      <c r="Z195" s="151"/>
      <c r="AA195" s="151"/>
      <c r="AB195" s="151"/>
      <c r="AC195" s="151"/>
      <c r="AD195" s="151"/>
      <c r="AE195" s="151"/>
      <c r="AF195" s="151"/>
      <c r="AG195" s="151"/>
      <c r="AH195" s="151"/>
      <c r="AI195" s="151"/>
      <c r="AJ195" s="151"/>
      <c r="AK195" s="151"/>
      <c r="AL195" s="151"/>
      <c r="AM195" s="151"/>
      <c r="AN195" s="151"/>
      <c r="AO195" s="151"/>
      <c r="AP195" s="151"/>
    </row>
    <row r="196" spans="1:42" ht="18.75" customHeight="1">
      <c r="A196" s="375" t="s">
        <v>84</v>
      </c>
      <c r="B196" s="141" t="s">
        <v>300</v>
      </c>
      <c r="C196" s="204">
        <v>684402</v>
      </c>
      <c r="D196" s="204">
        <v>241298</v>
      </c>
      <c r="E196" s="205">
        <v>35.299999999999997</v>
      </c>
      <c r="F196" s="204">
        <v>150945</v>
      </c>
      <c r="G196" s="206">
        <v>22.1</v>
      </c>
      <c r="H196" s="204">
        <v>77556</v>
      </c>
      <c r="I196" s="207">
        <v>11.3</v>
      </c>
      <c r="J196" s="204">
        <v>155452</v>
      </c>
      <c r="K196" s="207">
        <v>22.7</v>
      </c>
      <c r="L196" s="204">
        <v>145892</v>
      </c>
      <c r="M196" s="207">
        <v>21.3</v>
      </c>
      <c r="N196" s="204">
        <v>287652</v>
      </c>
      <c r="O196" s="207">
        <v>42</v>
      </c>
      <c r="P196" s="204">
        <v>142811</v>
      </c>
      <c r="Q196" s="207">
        <v>20.9</v>
      </c>
      <c r="R196" s="109">
        <v>66239</v>
      </c>
      <c r="S196" s="207">
        <v>9.6999999999999993</v>
      </c>
      <c r="T196" s="148" t="str">
        <f t="shared" si="18"/>
        <v>〇</v>
      </c>
      <c r="U196" s="158">
        <f t="shared" si="19"/>
        <v>100</v>
      </c>
      <c r="V196" s="151"/>
      <c r="W196" s="151"/>
      <c r="X196" s="151"/>
      <c r="Y196" s="151"/>
      <c r="Z196" s="151"/>
      <c r="AA196" s="151"/>
      <c r="AB196" s="151"/>
      <c r="AC196" s="151"/>
      <c r="AD196" s="151"/>
      <c r="AE196" s="151"/>
      <c r="AF196" s="151"/>
      <c r="AG196" s="151"/>
      <c r="AH196" s="151"/>
      <c r="AI196" s="151"/>
      <c r="AJ196" s="151"/>
      <c r="AK196" s="151"/>
      <c r="AL196" s="151"/>
      <c r="AM196" s="151"/>
      <c r="AN196" s="151"/>
      <c r="AO196" s="151"/>
      <c r="AP196" s="151"/>
    </row>
    <row r="197" spans="1:42" ht="18.75" customHeight="1">
      <c r="A197" s="392"/>
      <c r="B197" s="141" t="s">
        <v>304</v>
      </c>
      <c r="C197" s="204">
        <v>731378</v>
      </c>
      <c r="D197" s="204">
        <v>242820</v>
      </c>
      <c r="E197" s="205">
        <v>33.200000000000003</v>
      </c>
      <c r="F197" s="204">
        <v>152048</v>
      </c>
      <c r="G197" s="206">
        <v>20.8</v>
      </c>
      <c r="H197" s="204">
        <v>77245</v>
      </c>
      <c r="I197" s="207">
        <v>10.6</v>
      </c>
      <c r="J197" s="204">
        <v>163621</v>
      </c>
      <c r="K197" s="207">
        <v>22.4</v>
      </c>
      <c r="L197" s="204">
        <v>148789</v>
      </c>
      <c r="M197" s="207">
        <v>20.3</v>
      </c>
      <c r="N197" s="204">
        <v>324937</v>
      </c>
      <c r="O197" s="207">
        <v>44.4</v>
      </c>
      <c r="P197" s="204">
        <v>154904</v>
      </c>
      <c r="Q197" s="207">
        <v>21.2</v>
      </c>
      <c r="R197" s="109">
        <v>73365</v>
      </c>
      <c r="S197" s="207">
        <v>10.031064647829165</v>
      </c>
      <c r="T197" s="148" t="str">
        <f t="shared" si="18"/>
        <v>〇</v>
      </c>
      <c r="U197" s="158">
        <f t="shared" si="19"/>
        <v>100</v>
      </c>
      <c r="V197" s="151"/>
      <c r="W197" s="151"/>
      <c r="X197" s="151"/>
      <c r="Y197" s="151"/>
      <c r="Z197" s="151"/>
      <c r="AA197" s="151"/>
      <c r="AB197" s="151"/>
      <c r="AC197" s="151"/>
      <c r="AD197" s="151"/>
      <c r="AE197" s="151"/>
      <c r="AF197" s="151"/>
      <c r="AG197" s="151"/>
      <c r="AH197" s="151"/>
      <c r="AI197" s="151"/>
      <c r="AJ197" s="151"/>
      <c r="AK197" s="151"/>
      <c r="AL197" s="151"/>
      <c r="AM197" s="151"/>
      <c r="AN197" s="151"/>
      <c r="AO197" s="151"/>
      <c r="AP197" s="151"/>
    </row>
    <row r="198" spans="1:42" ht="18.75" customHeight="1">
      <c r="A198" s="392"/>
      <c r="B198" s="141" t="s">
        <v>305</v>
      </c>
      <c r="C198" s="204">
        <v>699397</v>
      </c>
      <c r="D198" s="204">
        <v>241893</v>
      </c>
      <c r="E198" s="205">
        <v>34.6</v>
      </c>
      <c r="F198" s="204">
        <v>148867</v>
      </c>
      <c r="G198" s="206">
        <v>21.3</v>
      </c>
      <c r="H198" s="204">
        <v>78042</v>
      </c>
      <c r="I198" s="207">
        <v>11.2</v>
      </c>
      <c r="J198" s="204">
        <v>155874</v>
      </c>
      <c r="K198" s="207">
        <v>22.3</v>
      </c>
      <c r="L198" s="204">
        <v>141274</v>
      </c>
      <c r="M198" s="207">
        <v>20.2</v>
      </c>
      <c r="N198" s="204">
        <v>301630</v>
      </c>
      <c r="O198" s="207">
        <v>43.1</v>
      </c>
      <c r="P198" s="204">
        <v>164903</v>
      </c>
      <c r="Q198" s="207">
        <v>23.6</v>
      </c>
      <c r="R198" s="109">
        <v>69060</v>
      </c>
      <c r="S198" s="207">
        <v>9.9</v>
      </c>
      <c r="T198" s="148" t="str">
        <f t="shared" si="18"/>
        <v>〇</v>
      </c>
      <c r="U198" s="158">
        <f t="shared" si="19"/>
        <v>100</v>
      </c>
      <c r="V198" s="151"/>
      <c r="W198" s="151"/>
      <c r="X198" s="151"/>
      <c r="Y198" s="151"/>
      <c r="Z198" s="151"/>
      <c r="AA198" s="151"/>
      <c r="AB198" s="151"/>
      <c r="AC198" s="151"/>
      <c r="AD198" s="151"/>
      <c r="AE198" s="151"/>
      <c r="AF198" s="151"/>
      <c r="AG198" s="151"/>
      <c r="AH198" s="151"/>
      <c r="AI198" s="151"/>
      <c r="AJ198" s="151"/>
      <c r="AK198" s="151"/>
      <c r="AL198" s="151"/>
      <c r="AM198" s="151"/>
      <c r="AN198" s="151"/>
      <c r="AO198" s="151"/>
      <c r="AP198" s="151"/>
    </row>
    <row r="199" spans="1:42" ht="18.75" customHeight="1">
      <c r="A199" s="392"/>
      <c r="B199" s="141" t="s">
        <v>308</v>
      </c>
      <c r="C199" s="204">
        <v>676738</v>
      </c>
      <c r="D199" s="204">
        <v>235969</v>
      </c>
      <c r="E199" s="205">
        <v>34.9</v>
      </c>
      <c r="F199" s="204">
        <v>142748</v>
      </c>
      <c r="G199" s="206">
        <v>21.1</v>
      </c>
      <c r="H199" s="204">
        <v>79048</v>
      </c>
      <c r="I199" s="207">
        <v>11.7</v>
      </c>
      <c r="J199" s="204">
        <v>161401</v>
      </c>
      <c r="K199" s="207">
        <v>23.8</v>
      </c>
      <c r="L199" s="204">
        <v>147178</v>
      </c>
      <c r="M199" s="207">
        <v>21.7</v>
      </c>
      <c r="N199" s="204">
        <v>279368</v>
      </c>
      <c r="O199" s="207">
        <v>41.3</v>
      </c>
      <c r="P199" s="204">
        <v>153803</v>
      </c>
      <c r="Q199" s="207">
        <v>22.7</v>
      </c>
      <c r="R199" s="109">
        <v>67966</v>
      </c>
      <c r="S199" s="207">
        <v>10</v>
      </c>
      <c r="T199" s="148" t="str">
        <f t="shared" si="18"/>
        <v>〇</v>
      </c>
      <c r="U199" s="158">
        <f t="shared" si="19"/>
        <v>100</v>
      </c>
      <c r="V199" s="151"/>
      <c r="W199" s="151"/>
      <c r="X199" s="151"/>
      <c r="Y199" s="151"/>
      <c r="Z199" s="151"/>
      <c r="AA199" s="151"/>
      <c r="AB199" s="151"/>
      <c r="AC199" s="151"/>
      <c r="AD199" s="151"/>
      <c r="AE199" s="151"/>
      <c r="AF199" s="151"/>
      <c r="AG199" s="151"/>
      <c r="AH199" s="151"/>
      <c r="AI199" s="151"/>
      <c r="AJ199" s="151"/>
      <c r="AK199" s="151"/>
      <c r="AL199" s="151"/>
      <c r="AM199" s="151"/>
      <c r="AN199" s="151"/>
      <c r="AO199" s="151"/>
      <c r="AP199" s="151"/>
    </row>
    <row r="200" spans="1:42" ht="18.75" customHeight="1">
      <c r="A200" s="393"/>
      <c r="B200" s="191" t="s">
        <v>320</v>
      </c>
      <c r="C200" s="235">
        <v>659810</v>
      </c>
      <c r="D200" s="235">
        <v>246642</v>
      </c>
      <c r="E200" s="236">
        <v>37.4</v>
      </c>
      <c r="F200" s="235">
        <v>153031</v>
      </c>
      <c r="G200" s="237">
        <v>23.2</v>
      </c>
      <c r="H200" s="235">
        <v>79748</v>
      </c>
      <c r="I200" s="238">
        <v>12.1</v>
      </c>
      <c r="J200" s="235">
        <v>151611</v>
      </c>
      <c r="K200" s="238">
        <v>23</v>
      </c>
      <c r="L200" s="235">
        <v>133760</v>
      </c>
      <c r="M200" s="238">
        <v>20.3</v>
      </c>
      <c r="N200" s="235">
        <v>261557</v>
      </c>
      <c r="O200" s="238">
        <v>39.6</v>
      </c>
      <c r="P200" s="235">
        <v>149954</v>
      </c>
      <c r="Q200" s="238">
        <v>22.7</v>
      </c>
      <c r="R200" s="239">
        <v>59056</v>
      </c>
      <c r="S200" s="238">
        <v>9</v>
      </c>
      <c r="T200" s="148" t="str">
        <f t="shared" si="18"/>
        <v>〇</v>
      </c>
      <c r="U200" s="158">
        <f t="shared" si="19"/>
        <v>100</v>
      </c>
      <c r="V200" s="151"/>
      <c r="W200" s="151"/>
      <c r="X200" s="151"/>
      <c r="Y200" s="151"/>
      <c r="Z200" s="151"/>
      <c r="AA200" s="151"/>
      <c r="AB200" s="151"/>
      <c r="AC200" s="151"/>
      <c r="AD200" s="151"/>
      <c r="AE200" s="151"/>
      <c r="AF200" s="151"/>
      <c r="AG200" s="151"/>
      <c r="AH200" s="151"/>
      <c r="AI200" s="151"/>
      <c r="AJ200" s="151"/>
      <c r="AK200" s="151"/>
      <c r="AL200" s="151"/>
      <c r="AM200" s="151"/>
      <c r="AN200" s="151"/>
      <c r="AO200" s="151"/>
      <c r="AP200" s="151"/>
    </row>
    <row r="201" spans="1:42" ht="18.75" customHeight="1">
      <c r="A201" s="375" t="s">
        <v>195</v>
      </c>
      <c r="B201" s="141" t="s">
        <v>300</v>
      </c>
      <c r="C201" s="204">
        <v>667632</v>
      </c>
      <c r="D201" s="204">
        <v>241721</v>
      </c>
      <c r="E201" s="205">
        <v>36.200000000000003</v>
      </c>
      <c r="F201" s="204">
        <v>146902</v>
      </c>
      <c r="G201" s="206">
        <v>22</v>
      </c>
      <c r="H201" s="204">
        <v>79893</v>
      </c>
      <c r="I201" s="207">
        <v>12</v>
      </c>
      <c r="J201" s="204">
        <v>129254</v>
      </c>
      <c r="K201" s="207">
        <v>19.399999999999999</v>
      </c>
      <c r="L201" s="204">
        <v>122875</v>
      </c>
      <c r="M201" s="207">
        <v>18.399999999999999</v>
      </c>
      <c r="N201" s="204">
        <v>296657</v>
      </c>
      <c r="O201" s="207">
        <v>44.4</v>
      </c>
      <c r="P201" s="204">
        <v>178607</v>
      </c>
      <c r="Q201" s="207">
        <v>26.8</v>
      </c>
      <c r="R201" s="109">
        <v>49228</v>
      </c>
      <c r="S201" s="207">
        <v>7.4</v>
      </c>
      <c r="T201" s="148" t="str">
        <f t="shared" ref="T201:T205" si="20">IF(D201+J201+N201=C201,"〇","✖")</f>
        <v>〇</v>
      </c>
      <c r="U201" s="158">
        <f t="shared" ref="U201:U205" si="21">E201+K201+O201</f>
        <v>100</v>
      </c>
      <c r="V201" s="151"/>
      <c r="W201" s="151"/>
      <c r="X201" s="151"/>
      <c r="Y201" s="151"/>
      <c r="Z201" s="151"/>
      <c r="AA201" s="151"/>
      <c r="AB201" s="151"/>
      <c r="AC201" s="151"/>
      <c r="AD201" s="151"/>
      <c r="AE201" s="151"/>
      <c r="AF201" s="151"/>
      <c r="AG201" s="151"/>
      <c r="AH201" s="151"/>
      <c r="AI201" s="151"/>
      <c r="AJ201" s="151"/>
      <c r="AK201" s="151"/>
      <c r="AL201" s="151"/>
      <c r="AM201" s="151"/>
      <c r="AN201" s="151"/>
      <c r="AO201" s="151"/>
      <c r="AP201" s="151"/>
    </row>
    <row r="202" spans="1:42" ht="18.75" customHeight="1">
      <c r="A202" s="392"/>
      <c r="B202" s="141" t="s">
        <v>304</v>
      </c>
      <c r="C202" s="204">
        <v>697283.02899999998</v>
      </c>
      <c r="D202" s="204">
        <v>239108.54199999999</v>
      </c>
      <c r="E202" s="205">
        <v>34.291461580947207</v>
      </c>
      <c r="F202" s="204">
        <v>145640.44500000001</v>
      </c>
      <c r="G202" s="206">
        <v>20.886847799647224</v>
      </c>
      <c r="H202" s="204">
        <v>78199.157999999996</v>
      </c>
      <c r="I202" s="207">
        <v>11.214837411452331</v>
      </c>
      <c r="J202" s="204">
        <v>136229.144</v>
      </c>
      <c r="K202" s="207">
        <v>19.537137479937147</v>
      </c>
      <c r="L202" s="204">
        <v>129066.94500000001</v>
      </c>
      <c r="M202" s="207">
        <v>18.50997939604235</v>
      </c>
      <c r="N202" s="204">
        <v>321945.34299999999</v>
      </c>
      <c r="O202" s="207">
        <v>46.171400939115642</v>
      </c>
      <c r="P202" s="204">
        <v>190288.03099999999</v>
      </c>
      <c r="Q202" s="207">
        <v>27.289927201139434</v>
      </c>
      <c r="R202" s="109">
        <v>40069.841999999997</v>
      </c>
      <c r="S202" s="207">
        <v>5.7465677972208331</v>
      </c>
      <c r="T202" s="148" t="str">
        <f t="shared" si="20"/>
        <v>〇</v>
      </c>
      <c r="U202" s="158">
        <f t="shared" si="21"/>
        <v>100</v>
      </c>
      <c r="V202" s="151"/>
      <c r="W202" s="151"/>
      <c r="X202" s="151"/>
      <c r="Y202" s="151"/>
      <c r="Z202" s="151"/>
      <c r="AA202" s="151"/>
      <c r="AB202" s="151"/>
      <c r="AC202" s="151"/>
      <c r="AD202" s="151"/>
      <c r="AE202" s="151"/>
      <c r="AF202" s="151"/>
      <c r="AG202" s="151"/>
      <c r="AH202" s="151"/>
      <c r="AI202" s="151"/>
      <c r="AJ202" s="151"/>
      <c r="AK202" s="151"/>
      <c r="AL202" s="151"/>
      <c r="AM202" s="151"/>
      <c r="AN202" s="151"/>
      <c r="AO202" s="151"/>
      <c r="AP202" s="151"/>
    </row>
    <row r="203" spans="1:42" ht="18.75" customHeight="1">
      <c r="A203" s="392"/>
      <c r="B203" s="141" t="s">
        <v>305</v>
      </c>
      <c r="C203" s="204">
        <v>690519.29</v>
      </c>
      <c r="D203" s="204">
        <v>241518.71100000001</v>
      </c>
      <c r="E203" s="205">
        <v>34.976388711747646</v>
      </c>
      <c r="F203" s="204">
        <v>144865.766</v>
      </c>
      <c r="G203" s="206">
        <v>20.979249689027512</v>
      </c>
      <c r="H203" s="204">
        <v>80142.899999999994</v>
      </c>
      <c r="I203" s="207">
        <v>11.606178300971141</v>
      </c>
      <c r="J203" s="204">
        <v>129690.32799999999</v>
      </c>
      <c r="K203" s="207">
        <v>18.781564813345039</v>
      </c>
      <c r="L203" s="204">
        <v>122292.86</v>
      </c>
      <c r="M203" s="207">
        <v>17.710274248819317</v>
      </c>
      <c r="N203" s="204">
        <v>319310.25099999999</v>
      </c>
      <c r="O203" s="207">
        <v>46.242046474907305</v>
      </c>
      <c r="P203" s="204">
        <v>184420.818</v>
      </c>
      <c r="Q203" s="207">
        <v>26.707554831668784</v>
      </c>
      <c r="R203" s="109">
        <v>62273.993000000002</v>
      </c>
      <c r="S203" s="207">
        <v>9.0184291593070487</v>
      </c>
      <c r="T203" s="148" t="str">
        <f t="shared" si="20"/>
        <v>〇</v>
      </c>
      <c r="U203" s="158">
        <f t="shared" si="21"/>
        <v>100</v>
      </c>
      <c r="V203" s="151"/>
      <c r="W203" s="151"/>
      <c r="X203" s="151"/>
      <c r="Y203" s="151"/>
      <c r="Z203" s="151"/>
      <c r="AA203" s="151"/>
      <c r="AB203" s="151"/>
      <c r="AC203" s="151"/>
      <c r="AD203" s="151"/>
      <c r="AE203" s="151"/>
      <c r="AF203" s="151"/>
      <c r="AG203" s="151"/>
      <c r="AH203" s="151"/>
      <c r="AI203" s="151"/>
      <c r="AJ203" s="151"/>
      <c r="AK203" s="151"/>
      <c r="AL203" s="151"/>
      <c r="AM203" s="151"/>
      <c r="AN203" s="151"/>
      <c r="AO203" s="151"/>
      <c r="AP203" s="151"/>
    </row>
    <row r="204" spans="1:42" ht="18.75" customHeight="1">
      <c r="A204" s="392"/>
      <c r="B204" s="141" t="s">
        <v>308</v>
      </c>
      <c r="C204" s="204">
        <v>656385.85400000005</v>
      </c>
      <c r="D204" s="204">
        <v>231294.87100000001</v>
      </c>
      <c r="E204" s="205">
        <v>35.237637982368824</v>
      </c>
      <c r="F204" s="204">
        <v>139809.4</v>
      </c>
      <c r="G204" s="206">
        <v>21.299880115941679</v>
      </c>
      <c r="H204" s="204">
        <v>75639.429000000004</v>
      </c>
      <c r="I204" s="207">
        <v>11.523622658693068</v>
      </c>
      <c r="J204" s="204">
        <v>141097.057</v>
      </c>
      <c r="K204" s="207">
        <v>21.496053904903317</v>
      </c>
      <c r="L204" s="204">
        <v>125032.588</v>
      </c>
      <c r="M204" s="207">
        <v>19.048641471788937</v>
      </c>
      <c r="N204" s="204">
        <v>283993.92599999998</v>
      </c>
      <c r="O204" s="207">
        <v>43.266308112727849</v>
      </c>
      <c r="P204" s="204">
        <v>165768.785</v>
      </c>
      <c r="Q204" s="207">
        <v>25.254777199997363</v>
      </c>
      <c r="R204" s="109">
        <v>48031.690999999999</v>
      </c>
      <c r="S204" s="207">
        <v>7.3175999615616325</v>
      </c>
      <c r="T204" s="148" t="str">
        <f t="shared" si="20"/>
        <v>〇</v>
      </c>
      <c r="U204" s="158">
        <f t="shared" si="21"/>
        <v>100</v>
      </c>
      <c r="V204" s="151"/>
      <c r="W204" s="151"/>
      <c r="X204" s="151"/>
      <c r="Y204" s="151"/>
      <c r="Z204" s="151"/>
      <c r="AA204" s="151"/>
      <c r="AB204" s="151"/>
      <c r="AC204" s="151"/>
      <c r="AD204" s="151"/>
      <c r="AE204" s="151"/>
      <c r="AF204" s="151"/>
      <c r="AG204" s="151"/>
      <c r="AH204" s="151"/>
      <c r="AI204" s="151"/>
      <c r="AJ204" s="151"/>
      <c r="AK204" s="151"/>
      <c r="AL204" s="151"/>
      <c r="AM204" s="151"/>
      <c r="AN204" s="151"/>
      <c r="AO204" s="151"/>
      <c r="AP204" s="151"/>
    </row>
    <row r="205" spans="1:42" ht="18.75" customHeight="1">
      <c r="A205" s="393"/>
      <c r="B205" s="191" t="s">
        <v>320</v>
      </c>
      <c r="C205" s="235">
        <v>666648</v>
      </c>
      <c r="D205" s="235">
        <v>239143</v>
      </c>
      <c r="E205" s="236">
        <v>35.872454428724005</v>
      </c>
      <c r="F205" s="235">
        <v>151348</v>
      </c>
      <c r="G205" s="237">
        <v>22.702835679399023</v>
      </c>
      <c r="H205" s="235">
        <v>71818</v>
      </c>
      <c r="I205" s="238">
        <v>10.773001644046033</v>
      </c>
      <c r="J205" s="235">
        <v>159021</v>
      </c>
      <c r="K205" s="238">
        <v>23.853817906901391</v>
      </c>
      <c r="L205" s="235">
        <v>142873</v>
      </c>
      <c r="M205" s="238">
        <v>21.431550083402335</v>
      </c>
      <c r="N205" s="235">
        <v>268484</v>
      </c>
      <c r="O205" s="238">
        <v>40.273727664374604</v>
      </c>
      <c r="P205" s="235">
        <v>153907</v>
      </c>
      <c r="Q205" s="238">
        <v>23.08669642749997</v>
      </c>
      <c r="R205" s="239">
        <v>42968</v>
      </c>
      <c r="S205" s="238">
        <v>6.4453804706531779</v>
      </c>
      <c r="T205" s="148" t="str">
        <f t="shared" si="20"/>
        <v>〇</v>
      </c>
      <c r="U205" s="158">
        <f t="shared" si="21"/>
        <v>100</v>
      </c>
      <c r="V205" s="151"/>
      <c r="W205" s="151"/>
      <c r="X205" s="151"/>
      <c r="Y205" s="151"/>
      <c r="Z205" s="151"/>
      <c r="AA205" s="151"/>
      <c r="AB205" s="151"/>
      <c r="AC205" s="151"/>
      <c r="AD205" s="151"/>
      <c r="AE205" s="151"/>
      <c r="AF205" s="151"/>
      <c r="AG205" s="151"/>
      <c r="AH205" s="151"/>
      <c r="AI205" s="151"/>
      <c r="AJ205" s="151"/>
      <c r="AK205" s="151"/>
      <c r="AL205" s="151"/>
      <c r="AM205" s="151"/>
      <c r="AN205" s="151"/>
      <c r="AO205" s="151"/>
      <c r="AP205" s="151"/>
    </row>
    <row r="206" spans="1:42" ht="18.75" customHeight="1">
      <c r="A206" s="375" t="s">
        <v>85</v>
      </c>
      <c r="B206" s="141" t="s">
        <v>300</v>
      </c>
      <c r="C206" s="204">
        <v>853606</v>
      </c>
      <c r="D206" s="204">
        <v>371514</v>
      </c>
      <c r="E206" s="205">
        <v>43.5</v>
      </c>
      <c r="F206" s="204">
        <v>222261</v>
      </c>
      <c r="G206" s="206">
        <v>26</v>
      </c>
      <c r="H206" s="204">
        <v>122210</v>
      </c>
      <c r="I206" s="207">
        <v>14.3</v>
      </c>
      <c r="J206" s="204">
        <v>179279</v>
      </c>
      <c r="K206" s="207">
        <v>21</v>
      </c>
      <c r="L206" s="204">
        <v>165986</v>
      </c>
      <c r="M206" s="207">
        <v>19.399999999999999</v>
      </c>
      <c r="N206" s="208">
        <v>302813</v>
      </c>
      <c r="O206" s="207">
        <v>35.5</v>
      </c>
      <c r="P206" s="204">
        <v>242009</v>
      </c>
      <c r="Q206" s="207">
        <v>28.4</v>
      </c>
      <c r="R206" s="109">
        <v>2425</v>
      </c>
      <c r="S206" s="207">
        <v>0.3</v>
      </c>
      <c r="T206" s="148" t="str">
        <f t="shared" si="18"/>
        <v>〇</v>
      </c>
      <c r="U206" s="158">
        <f t="shared" si="19"/>
        <v>100</v>
      </c>
      <c r="V206" s="151"/>
      <c r="W206" s="151"/>
      <c r="X206" s="151"/>
      <c r="Y206" s="151"/>
      <c r="Z206" s="151"/>
      <c r="AA206" s="151"/>
      <c r="AB206" s="151"/>
      <c r="AC206" s="151"/>
      <c r="AD206" s="151"/>
      <c r="AE206" s="151"/>
      <c r="AF206" s="151"/>
      <c r="AG206" s="151"/>
      <c r="AH206" s="151"/>
      <c r="AI206" s="151"/>
      <c r="AJ206" s="151"/>
      <c r="AK206" s="151"/>
      <c r="AL206" s="151"/>
      <c r="AM206" s="151"/>
      <c r="AN206" s="151"/>
      <c r="AO206" s="151"/>
      <c r="AP206" s="151"/>
    </row>
    <row r="207" spans="1:42" ht="18.75" customHeight="1">
      <c r="A207" s="392"/>
      <c r="B207" s="141" t="s">
        <v>304</v>
      </c>
      <c r="C207" s="204">
        <v>938639</v>
      </c>
      <c r="D207" s="204">
        <v>373199</v>
      </c>
      <c r="E207" s="205">
        <v>39.799999999999997</v>
      </c>
      <c r="F207" s="204">
        <v>224779</v>
      </c>
      <c r="G207" s="206">
        <v>24</v>
      </c>
      <c r="H207" s="204">
        <v>120824</v>
      </c>
      <c r="I207" s="207">
        <v>12.9</v>
      </c>
      <c r="J207" s="204">
        <v>185003</v>
      </c>
      <c r="K207" s="207">
        <v>19.7</v>
      </c>
      <c r="L207" s="204">
        <v>169911</v>
      </c>
      <c r="M207" s="207">
        <v>18.100000000000001</v>
      </c>
      <c r="N207" s="208">
        <v>380437</v>
      </c>
      <c r="O207" s="207">
        <v>40.5</v>
      </c>
      <c r="P207" s="204">
        <v>282903</v>
      </c>
      <c r="Q207" s="207">
        <v>30.1</v>
      </c>
      <c r="R207" s="109">
        <v>2446</v>
      </c>
      <c r="S207" s="207">
        <v>0.3</v>
      </c>
      <c r="T207" s="148" t="str">
        <f t="shared" si="18"/>
        <v>〇</v>
      </c>
      <c r="U207" s="158">
        <f t="shared" si="19"/>
        <v>100</v>
      </c>
      <c r="V207" s="151"/>
      <c r="W207" s="151"/>
      <c r="X207" s="151"/>
      <c r="Y207" s="151"/>
      <c r="Z207" s="151"/>
      <c r="AA207" s="151"/>
      <c r="AB207" s="151"/>
      <c r="AC207" s="151"/>
      <c r="AD207" s="151"/>
      <c r="AE207" s="151"/>
      <c r="AF207" s="151"/>
      <c r="AG207" s="151"/>
      <c r="AH207" s="151"/>
      <c r="AI207" s="151"/>
      <c r="AJ207" s="151"/>
      <c r="AK207" s="151"/>
      <c r="AL207" s="151"/>
      <c r="AM207" s="151"/>
      <c r="AN207" s="151"/>
      <c r="AO207" s="151"/>
      <c r="AP207" s="151"/>
    </row>
    <row r="208" spans="1:42" ht="18.75" customHeight="1">
      <c r="A208" s="392"/>
      <c r="B208" s="141" t="s">
        <v>305</v>
      </c>
      <c r="C208" s="204">
        <v>921476</v>
      </c>
      <c r="D208" s="204">
        <v>373079</v>
      </c>
      <c r="E208" s="205">
        <v>40.5</v>
      </c>
      <c r="F208" s="204">
        <v>224239</v>
      </c>
      <c r="G208" s="206">
        <v>24.3</v>
      </c>
      <c r="H208" s="204">
        <v>119596</v>
      </c>
      <c r="I208" s="207">
        <v>13</v>
      </c>
      <c r="J208" s="204">
        <v>175330</v>
      </c>
      <c r="K208" s="207">
        <v>19</v>
      </c>
      <c r="L208" s="204">
        <v>163909</v>
      </c>
      <c r="M208" s="207">
        <v>17.8</v>
      </c>
      <c r="N208" s="208">
        <v>373067</v>
      </c>
      <c r="O208" s="207">
        <v>40.5</v>
      </c>
      <c r="P208" s="204">
        <v>280192</v>
      </c>
      <c r="Q208" s="207">
        <v>30.4</v>
      </c>
      <c r="R208" s="109">
        <v>3927</v>
      </c>
      <c r="S208" s="207">
        <v>0.4</v>
      </c>
      <c r="T208" s="148" t="str">
        <f t="shared" si="18"/>
        <v>〇</v>
      </c>
      <c r="U208" s="158">
        <f t="shared" si="19"/>
        <v>100</v>
      </c>
      <c r="V208" s="151"/>
      <c r="W208" s="151"/>
      <c r="X208" s="151"/>
      <c r="Y208" s="151"/>
      <c r="Z208" s="151"/>
      <c r="AA208" s="151"/>
      <c r="AB208" s="151"/>
      <c r="AC208" s="151"/>
      <c r="AD208" s="151"/>
      <c r="AE208" s="151"/>
      <c r="AF208" s="151"/>
      <c r="AG208" s="151"/>
      <c r="AH208" s="151"/>
      <c r="AI208" s="151"/>
      <c r="AJ208" s="151"/>
      <c r="AK208" s="151"/>
      <c r="AL208" s="151"/>
      <c r="AM208" s="151"/>
      <c r="AN208" s="151"/>
      <c r="AO208" s="151"/>
      <c r="AP208" s="151"/>
    </row>
    <row r="209" spans="1:42" ht="18.75" customHeight="1">
      <c r="A209" s="392"/>
      <c r="B209" s="141" t="s">
        <v>308</v>
      </c>
      <c r="C209" s="204">
        <v>856075</v>
      </c>
      <c r="D209" s="204">
        <v>358237</v>
      </c>
      <c r="E209" s="205">
        <v>41.8</v>
      </c>
      <c r="F209" s="204">
        <v>215469</v>
      </c>
      <c r="G209" s="206">
        <v>25.2</v>
      </c>
      <c r="H209" s="204">
        <v>114666</v>
      </c>
      <c r="I209" s="207">
        <v>13.4</v>
      </c>
      <c r="J209" s="204">
        <v>171114</v>
      </c>
      <c r="K209" s="207">
        <v>20</v>
      </c>
      <c r="L209" s="204">
        <v>162422</v>
      </c>
      <c r="M209" s="207">
        <v>19</v>
      </c>
      <c r="N209" s="208">
        <v>326724</v>
      </c>
      <c r="O209" s="207">
        <v>38.200000000000003</v>
      </c>
      <c r="P209" s="204">
        <v>242908</v>
      </c>
      <c r="Q209" s="207">
        <v>28.4</v>
      </c>
      <c r="R209" s="109">
        <v>2409</v>
      </c>
      <c r="S209" s="207">
        <v>0.3</v>
      </c>
      <c r="T209" s="148" t="str">
        <f t="shared" si="18"/>
        <v>〇</v>
      </c>
      <c r="U209" s="158">
        <f t="shared" si="19"/>
        <v>100</v>
      </c>
      <c r="V209" s="151"/>
      <c r="W209" s="151"/>
      <c r="X209" s="151"/>
      <c r="Y209" s="151"/>
      <c r="Z209" s="151"/>
      <c r="AA209" s="151"/>
      <c r="AB209" s="151"/>
      <c r="AC209" s="151"/>
      <c r="AD209" s="151"/>
      <c r="AE209" s="151"/>
      <c r="AF209" s="151"/>
      <c r="AG209" s="151"/>
      <c r="AH209" s="151"/>
      <c r="AI209" s="151"/>
      <c r="AJ209" s="151"/>
      <c r="AK209" s="151"/>
      <c r="AL209" s="151"/>
      <c r="AM209" s="151"/>
      <c r="AN209" s="151"/>
      <c r="AO209" s="151"/>
      <c r="AP209" s="151"/>
    </row>
    <row r="210" spans="1:42" ht="18.75" customHeight="1">
      <c r="A210" s="393"/>
      <c r="B210" s="191" t="s">
        <v>320</v>
      </c>
      <c r="C210" s="235">
        <v>855245</v>
      </c>
      <c r="D210" s="235">
        <v>370722</v>
      </c>
      <c r="E210" s="236">
        <v>43.3</v>
      </c>
      <c r="F210" s="235">
        <v>232098</v>
      </c>
      <c r="G210" s="237">
        <v>27.1</v>
      </c>
      <c r="H210" s="235">
        <v>110668</v>
      </c>
      <c r="I210" s="238">
        <v>12.9</v>
      </c>
      <c r="J210" s="235">
        <v>173237</v>
      </c>
      <c r="K210" s="238">
        <v>20.3</v>
      </c>
      <c r="L210" s="235">
        <v>164033</v>
      </c>
      <c r="M210" s="238">
        <v>19.2</v>
      </c>
      <c r="N210" s="209">
        <v>311286</v>
      </c>
      <c r="O210" s="238">
        <v>36.4</v>
      </c>
      <c r="P210" s="235">
        <v>226929</v>
      </c>
      <c r="Q210" s="238">
        <v>26.5</v>
      </c>
      <c r="R210" s="239">
        <v>2361</v>
      </c>
      <c r="S210" s="238">
        <v>0.3</v>
      </c>
      <c r="T210" s="148" t="str">
        <f t="shared" si="18"/>
        <v>〇</v>
      </c>
      <c r="U210" s="158">
        <f t="shared" si="19"/>
        <v>100</v>
      </c>
      <c r="V210" s="151"/>
      <c r="W210" s="151"/>
      <c r="X210" s="151"/>
      <c r="Y210" s="151"/>
      <c r="Z210" s="151"/>
      <c r="AA210" s="151"/>
      <c r="AB210" s="151"/>
      <c r="AC210" s="151"/>
      <c r="AD210" s="151"/>
      <c r="AE210" s="151"/>
      <c r="AF210" s="151"/>
      <c r="AG210" s="151"/>
      <c r="AH210" s="151"/>
      <c r="AI210" s="151"/>
      <c r="AJ210" s="151"/>
      <c r="AK210" s="151"/>
      <c r="AL210" s="151"/>
      <c r="AM210" s="151"/>
      <c r="AN210" s="151"/>
      <c r="AO210" s="151"/>
      <c r="AP210" s="151"/>
    </row>
    <row r="211" spans="1:42" ht="18" customHeight="1">
      <c r="A211" t="s">
        <v>62</v>
      </c>
      <c r="V211" s="151"/>
      <c r="W211" s="151"/>
      <c r="X211" s="151"/>
      <c r="Y211" s="151"/>
      <c r="Z211" s="151"/>
      <c r="AA211" s="151"/>
      <c r="AB211" s="151"/>
      <c r="AC211" s="151"/>
      <c r="AD211" s="151"/>
      <c r="AE211" s="151"/>
      <c r="AF211" s="151"/>
      <c r="AG211" s="151"/>
      <c r="AH211" s="151"/>
      <c r="AI211" s="151"/>
      <c r="AJ211" s="151"/>
      <c r="AK211" s="151"/>
      <c r="AL211" s="151"/>
    </row>
    <row r="250" spans="1:1">
      <c r="A250" s="143" t="s">
        <v>45</v>
      </c>
    </row>
    <row r="251" spans="1:1">
      <c r="A251" s="144" t="s">
        <v>46</v>
      </c>
    </row>
    <row r="252" spans="1:1">
      <c r="A252" s="145" t="s">
        <v>47</v>
      </c>
    </row>
    <row r="253" spans="1:1">
      <c r="A253" s="144" t="s">
        <v>48</v>
      </c>
    </row>
    <row r="254" spans="1:1">
      <c r="A254" s="144" t="s">
        <v>49</v>
      </c>
    </row>
    <row r="255" spans="1:1">
      <c r="A255" s="144" t="s">
        <v>50</v>
      </c>
    </row>
    <row r="256" spans="1:1">
      <c r="A256" s="144" t="s">
        <v>54</v>
      </c>
    </row>
    <row r="257" spans="1:1">
      <c r="A257" s="144" t="s">
        <v>55</v>
      </c>
    </row>
    <row r="258" spans="1:1">
      <c r="A258" s="144" t="s">
        <v>56</v>
      </c>
    </row>
    <row r="259" spans="1:1">
      <c r="A259" s="144" t="s">
        <v>58</v>
      </c>
    </row>
    <row r="260" spans="1:1">
      <c r="A260" s="144" t="s">
        <v>59</v>
      </c>
    </row>
    <row r="261" spans="1:1">
      <c r="A261" s="144" t="s">
        <v>60</v>
      </c>
    </row>
    <row r="262" spans="1:1">
      <c r="A262" s="146" t="s">
        <v>61</v>
      </c>
    </row>
    <row r="263" spans="1:1">
      <c r="A263" s="147" t="s">
        <v>62</v>
      </c>
    </row>
  </sheetData>
  <autoFilter ref="A5:AQ211" xr:uid="{00000000-0009-0000-0000-000005000000}"/>
  <customSheetViews>
    <customSheetView guid="{9CD6CDFB-0526-4987-BB9B-F12261C08409}" showPageBreaks="1" showGridLines="0" view="pageBreakPreview">
      <pane xSplit="3" ySplit="5" topLeftCell="D6" activePane="bottomRight" state="frozen"/>
      <selection pane="bottomRight" activeCell="C183" sqref="C183"/>
      <rowBreaks count="3" manualBreakCount="3">
        <brk id="70" max="18" man="1"/>
        <brk id="130" max="18" man="1"/>
        <brk id="209" max="37" man="1"/>
      </rowBreaks>
      <pageMargins left="0.59055118110236227" right="0.59055118110236227" top="0.6692913385826772" bottom="0.31496062992125984" header="0.51181102362204722" footer="0.51181102362204722"/>
      <pageSetup paperSize="9" scale="43" orientation="landscape" r:id="rId1"/>
      <headerFooter alignWithMargins="0"/>
    </customSheetView>
    <customSheetView guid="{47FE580C-1B40-484B-A27C-9C582BD9B048}" scale="85" showPageBreaks="1" showGridLines="0" printArea="1" view="pageBreakPreview">
      <pane xSplit="3" ySplit="5" topLeftCell="D123" activePane="bottomRight" state="frozen"/>
      <selection pane="bottomRight" activeCell="B151" sqref="A151:IV155"/>
      <rowBreaks count="2" manualBreakCount="2">
        <brk id="70" max="18" man="1"/>
        <brk id="130" max="18" man="1"/>
      </rowBreaks>
      <pageMargins left="0.59055118110236227" right="0.59055118110236227" top="0.6692913385826772" bottom="0.31496062992125984" header="0.51181102362204722" footer="0.51181102362204722"/>
      <pageSetup paperSize="9" scale="43" orientation="landscape" r:id="rId2"/>
      <headerFooter alignWithMargins="0"/>
    </customSheetView>
    <customSheetView guid="{B07D689D-A88D-4FD6-A5A1-1BAAB5F2B100}" scale="85" showPageBreaks="1" showGridLines="0" printArea="1" view="pageBreakPreview">
      <pane xSplit="3" ySplit="5" topLeftCell="G123" activePane="bottomRight" state="frozen"/>
      <selection pane="bottomRight" activeCell="C142" sqref="C142"/>
      <rowBreaks count="2" manualBreakCount="2">
        <brk id="65" max="18" man="1"/>
        <brk id="125" max="18" man="1"/>
      </rowBreaks>
      <pageMargins left="0.59055118110236227" right="0.59055118110236227" top="0.6692913385826772" bottom="0.31496062992125984" header="0.51181102362204722" footer="0.51181102362204722"/>
      <pageSetup paperSize="9" scale="43" orientation="landscape" r:id="rId3"/>
      <headerFooter alignWithMargins="0"/>
    </customSheetView>
  </customSheetViews>
  <mergeCells count="45">
    <mergeCell ref="A201:A205"/>
    <mergeCell ref="A191:A195"/>
    <mergeCell ref="A61:A65"/>
    <mergeCell ref="A26:A30"/>
    <mergeCell ref="A41:A45"/>
    <mergeCell ref="A86:A90"/>
    <mergeCell ref="A96:A100"/>
    <mergeCell ref="A166:A170"/>
    <mergeCell ref="A81:A85"/>
    <mergeCell ref="A186:A190"/>
    <mergeCell ref="A176:A180"/>
    <mergeCell ref="A71:A75"/>
    <mergeCell ref="A146:A150"/>
    <mergeCell ref="A141:A145"/>
    <mergeCell ref="A76:A80"/>
    <mergeCell ref="A206:A210"/>
    <mergeCell ref="A126:A130"/>
    <mergeCell ref="A91:A95"/>
    <mergeCell ref="A101:A105"/>
    <mergeCell ref="A106:A110"/>
    <mergeCell ref="A121:A125"/>
    <mergeCell ref="A131:A135"/>
    <mergeCell ref="A161:A165"/>
    <mergeCell ref="A156:A160"/>
    <mergeCell ref="A196:A200"/>
    <mergeCell ref="A116:A120"/>
    <mergeCell ref="A171:A175"/>
    <mergeCell ref="A181:A185"/>
    <mergeCell ref="A151:A155"/>
    <mergeCell ref="A136:A140"/>
    <mergeCell ref="A111:A115"/>
    <mergeCell ref="R4:S4"/>
    <mergeCell ref="B2:B5"/>
    <mergeCell ref="A2:A5"/>
    <mergeCell ref="A66:A70"/>
    <mergeCell ref="A6:A10"/>
    <mergeCell ref="A16:A20"/>
    <mergeCell ref="L4:M4"/>
    <mergeCell ref="A21:A25"/>
    <mergeCell ref="A31:A35"/>
    <mergeCell ref="A46:A50"/>
    <mergeCell ref="A51:A55"/>
    <mergeCell ref="A56:A60"/>
    <mergeCell ref="A36:A40"/>
    <mergeCell ref="A11:A15"/>
  </mergeCells>
  <phoneticPr fontId="3"/>
  <printOptions horizontalCentered="1"/>
  <pageMargins left="0.19685039370078741" right="0.19685039370078741" top="0.39370078740157483" bottom="0.39370078740157483" header="0.11811023622047245" footer="0.11811023622047245"/>
  <pageSetup paperSize="9" scale="55" fitToHeight="5" orientation="landscape" r:id="rId4"/>
  <headerFooter alignWithMargins="0"/>
  <rowBreaks count="4" manualBreakCount="4">
    <brk id="50" max="18" man="1"/>
    <brk id="95" max="18" man="1"/>
    <brk id="140" max="18" man="1"/>
    <brk id="185" max="18"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AT1050"/>
  <sheetViews>
    <sheetView showGridLines="0" view="pageBreakPreview" zoomScaleNormal="100" zoomScaleSheetLayoutView="100" workbookViewId="0">
      <pane xSplit="3" ySplit="5" topLeftCell="D96" activePane="bottomRight" state="frozen"/>
      <selection activeCell="C10" sqref="C10"/>
      <selection pane="topRight" activeCell="C10" sqref="C10"/>
      <selection pane="bottomLeft" activeCell="C10" sqref="C10"/>
      <selection pane="bottomRight" activeCell="P4" sqref="P4"/>
    </sheetView>
  </sheetViews>
  <sheetFormatPr defaultRowHeight="13"/>
  <cols>
    <col min="1" max="1" width="15.6328125" customWidth="1"/>
    <col min="2" max="2" width="8.6328125" customWidth="1"/>
    <col min="3" max="4" width="12.6328125" customWidth="1"/>
    <col min="5" max="5" width="9" bestFit="1" customWidth="1"/>
    <col min="6" max="6" width="12.6328125" customWidth="1"/>
    <col min="7" max="7" width="9" bestFit="1" customWidth="1"/>
    <col min="8" max="8" width="12.6328125" customWidth="1"/>
    <col min="9" max="9" width="9" bestFit="1" customWidth="1"/>
    <col min="10" max="10" width="12.6328125" customWidth="1"/>
    <col min="11" max="11" width="9.08984375" bestFit="1" customWidth="1"/>
    <col min="12" max="12" width="12.6328125" customWidth="1"/>
    <col min="13" max="13" width="9" bestFit="1" customWidth="1"/>
    <col min="14" max="14" width="12.6328125" customWidth="1"/>
    <col min="15" max="15" width="9.08984375" bestFit="1" customWidth="1"/>
    <col min="16" max="16" width="12.6328125" customWidth="1"/>
    <col min="17" max="17" width="9" bestFit="1" customWidth="1"/>
    <col min="18" max="18" width="12.6328125" customWidth="1"/>
    <col min="19" max="19" width="8.7265625" bestFit="1" customWidth="1"/>
    <col min="20" max="20" width="12.6328125" customWidth="1"/>
    <col min="21" max="21" width="9" bestFit="1" customWidth="1"/>
    <col min="23" max="23" width="9.08984375" bestFit="1" customWidth="1"/>
    <col min="24" max="24" width="9.26953125" bestFit="1" customWidth="1"/>
    <col min="25" max="42" width="9.08984375" bestFit="1" customWidth="1"/>
  </cols>
  <sheetData>
    <row r="1" spans="1:46">
      <c r="B1" s="122"/>
    </row>
    <row r="2" spans="1:46" ht="17.25" customHeight="1">
      <c r="A2" s="123" t="s">
        <v>86</v>
      </c>
      <c r="I2" s="124"/>
      <c r="M2" s="124"/>
      <c r="N2" s="124"/>
      <c r="O2" s="124"/>
      <c r="T2" s="124" t="s">
        <v>6</v>
      </c>
    </row>
    <row r="3" spans="1:46" ht="23.25" customHeight="1">
      <c r="A3" s="385" t="s">
        <v>7</v>
      </c>
      <c r="B3" s="380" t="s">
        <v>75</v>
      </c>
      <c r="C3" s="125" t="s">
        <v>8</v>
      </c>
      <c r="D3" s="126"/>
      <c r="E3" s="126"/>
      <c r="F3" s="126"/>
      <c r="G3" s="126"/>
      <c r="H3" s="126"/>
      <c r="I3" s="126"/>
      <c r="J3" s="126"/>
      <c r="K3" s="126"/>
      <c r="L3" s="126"/>
      <c r="M3" s="126"/>
      <c r="N3" s="126"/>
      <c r="O3" s="126"/>
      <c r="P3" s="127"/>
      <c r="Q3" s="127"/>
      <c r="R3" s="127"/>
      <c r="S3" s="127"/>
      <c r="T3" s="127"/>
      <c r="U3" s="128"/>
    </row>
    <row r="4" spans="1:46" ht="23.25" customHeight="1">
      <c r="A4" s="386"/>
      <c r="B4" s="381"/>
      <c r="C4" s="124"/>
      <c r="D4" s="129" t="s">
        <v>9</v>
      </c>
      <c r="E4" s="130"/>
      <c r="F4" s="129" t="s">
        <v>10</v>
      </c>
      <c r="G4" s="130"/>
      <c r="H4" s="129" t="s">
        <v>11</v>
      </c>
      <c r="I4" s="131"/>
      <c r="J4" s="129" t="s">
        <v>12</v>
      </c>
      <c r="K4" s="130"/>
      <c r="L4" s="129" t="s">
        <v>13</v>
      </c>
      <c r="M4" s="131"/>
      <c r="N4" s="389" t="s">
        <v>87</v>
      </c>
      <c r="O4" s="390"/>
      <c r="P4" s="130" t="s">
        <v>15</v>
      </c>
      <c r="Q4" s="133"/>
      <c r="R4" s="129" t="s">
        <v>16</v>
      </c>
      <c r="S4" s="131"/>
      <c r="T4" s="129" t="s">
        <v>17</v>
      </c>
      <c r="U4" s="134"/>
    </row>
    <row r="5" spans="1:46" ht="19.5" customHeight="1">
      <c r="A5" s="387"/>
      <c r="B5" s="382"/>
      <c r="C5" s="135"/>
      <c r="D5" s="136"/>
      <c r="E5" s="137" t="s">
        <v>18</v>
      </c>
      <c r="F5" s="138"/>
      <c r="G5" s="139" t="s">
        <v>18</v>
      </c>
      <c r="H5" s="138"/>
      <c r="I5" s="140" t="s">
        <v>18</v>
      </c>
      <c r="J5" s="138"/>
      <c r="K5" s="139" t="s">
        <v>18</v>
      </c>
      <c r="L5" s="138"/>
      <c r="M5" s="140" t="s">
        <v>18</v>
      </c>
      <c r="N5" s="159"/>
      <c r="O5" s="140" t="s">
        <v>18</v>
      </c>
      <c r="P5" s="135"/>
      <c r="Q5" s="139" t="s">
        <v>18</v>
      </c>
      <c r="R5" s="136"/>
      <c r="S5" s="140" t="s">
        <v>18</v>
      </c>
      <c r="T5" s="138"/>
      <c r="U5" s="140" t="s">
        <v>18</v>
      </c>
    </row>
    <row r="6" spans="1:46" ht="18.75" customHeight="1">
      <c r="A6" s="383" t="s">
        <v>45</v>
      </c>
      <c r="B6" s="141" t="s">
        <v>300</v>
      </c>
      <c r="C6" s="109">
        <v>1288834</v>
      </c>
      <c r="D6" s="204">
        <v>335437</v>
      </c>
      <c r="E6" s="205">
        <v>26</v>
      </c>
      <c r="F6" s="204">
        <v>5365</v>
      </c>
      <c r="G6" s="206">
        <v>0.4</v>
      </c>
      <c r="H6" s="204">
        <v>106689</v>
      </c>
      <c r="I6" s="207">
        <v>8.3000000000000007</v>
      </c>
      <c r="J6" s="204">
        <v>20067</v>
      </c>
      <c r="K6" s="206">
        <v>1.6</v>
      </c>
      <c r="L6" s="204">
        <v>477457</v>
      </c>
      <c r="M6" s="207">
        <v>37</v>
      </c>
      <c r="N6" s="204">
        <v>61158</v>
      </c>
      <c r="O6" s="207">
        <v>4.7</v>
      </c>
      <c r="P6" s="109">
        <v>9158</v>
      </c>
      <c r="Q6" s="206">
        <v>0.7</v>
      </c>
      <c r="R6" s="204">
        <v>94959</v>
      </c>
      <c r="S6" s="207">
        <v>7.4</v>
      </c>
      <c r="T6" s="204">
        <v>178542</v>
      </c>
      <c r="U6" s="207">
        <v>13.9</v>
      </c>
      <c r="V6" s="148" t="str">
        <f>IF(D6+F6+H6+J6+L6+N6+P6+R6+T6=C6,"〇","✖")</f>
        <v>✖</v>
      </c>
      <c r="W6" s="158">
        <f t="shared" ref="W6:W54" si="0">E6+G6+I6+K6+M6+O6+Q6+S6+U6</f>
        <v>100.00000000000003</v>
      </c>
      <c r="X6" s="151"/>
      <c r="Y6" s="151"/>
      <c r="Z6" s="151"/>
      <c r="AA6" s="151"/>
      <c r="AB6" s="151"/>
      <c r="AC6" s="151"/>
      <c r="AD6" s="151"/>
      <c r="AE6" s="151"/>
      <c r="AF6" s="151"/>
      <c r="AG6" s="151"/>
      <c r="AH6" s="151"/>
      <c r="AI6" s="151"/>
      <c r="AJ6" s="151"/>
      <c r="AK6" s="151"/>
      <c r="AL6" s="151"/>
      <c r="AM6" s="151"/>
      <c r="AN6" s="151"/>
      <c r="AO6" s="151"/>
      <c r="AP6" s="151"/>
      <c r="AQ6" s="151"/>
      <c r="AR6" s="151"/>
      <c r="AS6" s="151"/>
      <c r="AT6" s="151"/>
    </row>
    <row r="7" spans="1:46" ht="18.75" customHeight="1">
      <c r="A7" s="394"/>
      <c r="B7" s="141" t="s">
        <v>304</v>
      </c>
      <c r="C7" s="109">
        <v>1295698.111</v>
      </c>
      <c r="D7" s="204">
        <v>334595.89500000002</v>
      </c>
      <c r="E7" s="205">
        <v>25.823599815373971</v>
      </c>
      <c r="F7" s="204">
        <v>5463.1469999999999</v>
      </c>
      <c r="G7" s="206">
        <v>0.42163733616803883</v>
      </c>
      <c r="H7" s="204">
        <v>131607.39300000001</v>
      </c>
      <c r="I7" s="207">
        <v>10.15725745701886</v>
      </c>
      <c r="J7" s="204">
        <v>19510.708999999999</v>
      </c>
      <c r="K7" s="206">
        <v>1.505806702530571</v>
      </c>
      <c r="L7" s="204">
        <v>420192.26500000001</v>
      </c>
      <c r="M7" s="207">
        <v>32.429796835599461</v>
      </c>
      <c r="N7" s="204">
        <v>63518.275999999998</v>
      </c>
      <c r="O7" s="207">
        <v>4.9022434671126875</v>
      </c>
      <c r="P7" s="109">
        <v>6636.84</v>
      </c>
      <c r="Q7" s="206">
        <v>0.51222116816067509</v>
      </c>
      <c r="R7" s="204">
        <v>99774</v>
      </c>
      <c r="S7" s="207">
        <v>7.7004048360459487</v>
      </c>
      <c r="T7" s="204">
        <v>214399.58600000013</v>
      </c>
      <c r="U7" s="207">
        <v>16.547032381989798</v>
      </c>
      <c r="V7" s="148" t="str">
        <f t="shared" ref="V7:V70" si="1">IF(D7+F7+H7+J7+L7+N7+P7+R7+T7=C7,"〇","✖")</f>
        <v>〇</v>
      </c>
      <c r="W7" s="158">
        <f t="shared" si="0"/>
        <v>100</v>
      </c>
      <c r="X7" s="151"/>
      <c r="Y7" s="151"/>
      <c r="Z7" s="151"/>
      <c r="AA7" s="151"/>
      <c r="AB7" s="151"/>
      <c r="AC7" s="151"/>
      <c r="AD7" s="151"/>
      <c r="AE7" s="151"/>
      <c r="AF7" s="151"/>
      <c r="AG7" s="151"/>
      <c r="AH7" s="151"/>
      <c r="AI7" s="151"/>
      <c r="AJ7" s="151"/>
      <c r="AK7" s="151"/>
      <c r="AL7" s="151"/>
      <c r="AM7" s="151"/>
      <c r="AN7" s="151"/>
      <c r="AO7" s="151"/>
      <c r="AP7" s="151"/>
      <c r="AQ7" s="151"/>
      <c r="AR7" s="151"/>
      <c r="AS7" s="151"/>
      <c r="AT7" s="151"/>
    </row>
    <row r="8" spans="1:46" ht="18.75" customHeight="1">
      <c r="A8" s="394"/>
      <c r="B8" s="141" t="s">
        <v>305</v>
      </c>
      <c r="C8" s="109">
        <v>1227839.6769999999</v>
      </c>
      <c r="D8" s="204">
        <v>347606.36099999998</v>
      </c>
      <c r="E8" s="205">
        <v>28.310403020149348</v>
      </c>
      <c r="F8" s="204">
        <v>5418.0839999999998</v>
      </c>
      <c r="G8" s="206">
        <v>0.44126966260270156</v>
      </c>
      <c r="H8" s="204">
        <v>124390.99800000001</v>
      </c>
      <c r="I8" s="207">
        <v>10.130882747161788</v>
      </c>
      <c r="J8" s="204">
        <v>19966.428</v>
      </c>
      <c r="K8" s="206">
        <v>1.626142921915041</v>
      </c>
      <c r="L8" s="204">
        <v>348870.19900000002</v>
      </c>
      <c r="M8" s="207">
        <v>28.413334862447197</v>
      </c>
      <c r="N8" s="204">
        <v>72714.080000000002</v>
      </c>
      <c r="O8" s="207">
        <v>5.9221151883333389</v>
      </c>
      <c r="P8" s="109">
        <v>20219.87</v>
      </c>
      <c r="Q8" s="206">
        <v>1.6467842161122799</v>
      </c>
      <c r="R8" s="204">
        <v>77721</v>
      </c>
      <c r="S8" s="207">
        <v>6.3298980686059076</v>
      </c>
      <c r="T8" s="204">
        <v>210932.65699999983</v>
      </c>
      <c r="U8" s="207">
        <v>17.179169312672393</v>
      </c>
      <c r="V8" s="148" t="str">
        <f t="shared" si="1"/>
        <v>〇</v>
      </c>
      <c r="W8" s="158">
        <f t="shared" si="0"/>
        <v>100</v>
      </c>
      <c r="X8" s="151"/>
      <c r="Y8" s="151"/>
      <c r="Z8" s="151"/>
      <c r="AA8" s="151"/>
      <c r="AB8" s="151"/>
      <c r="AC8" s="151"/>
      <c r="AD8" s="151"/>
      <c r="AE8" s="151"/>
      <c r="AF8" s="151"/>
      <c r="AG8" s="151"/>
      <c r="AH8" s="151"/>
      <c r="AI8" s="151"/>
      <c r="AJ8" s="151"/>
      <c r="AK8" s="151"/>
      <c r="AL8" s="151"/>
      <c r="AM8" s="151"/>
      <c r="AN8" s="151"/>
      <c r="AO8" s="151"/>
      <c r="AP8" s="151"/>
      <c r="AQ8" s="151"/>
      <c r="AR8" s="151"/>
      <c r="AS8" s="151"/>
      <c r="AT8" s="151"/>
    </row>
    <row r="9" spans="1:46" ht="18.75" customHeight="1">
      <c r="A9" s="394"/>
      <c r="B9" s="141" t="s">
        <v>308</v>
      </c>
      <c r="C9" s="109">
        <v>1209468.652</v>
      </c>
      <c r="D9" s="204">
        <v>353772.97399999999</v>
      </c>
      <c r="E9" s="205">
        <v>29.3</v>
      </c>
      <c r="F9" s="204">
        <v>5457.634</v>
      </c>
      <c r="G9" s="206">
        <v>0.5</v>
      </c>
      <c r="H9" s="204">
        <v>135982.796</v>
      </c>
      <c r="I9" s="207">
        <v>11.2</v>
      </c>
      <c r="J9" s="204">
        <v>19761.981</v>
      </c>
      <c r="K9" s="206">
        <v>1.6</v>
      </c>
      <c r="L9" s="204">
        <v>316544.58799999999</v>
      </c>
      <c r="M9" s="207">
        <v>26.2</v>
      </c>
      <c r="N9" s="204">
        <v>66308.630999999994</v>
      </c>
      <c r="O9" s="207">
        <v>5.5</v>
      </c>
      <c r="P9" s="109">
        <v>12904.694</v>
      </c>
      <c r="Q9" s="206">
        <v>1.1000000000000001</v>
      </c>
      <c r="R9" s="204">
        <v>90061</v>
      </c>
      <c r="S9" s="207">
        <v>7.4</v>
      </c>
      <c r="T9" s="204">
        <v>208674.35399999999</v>
      </c>
      <c r="U9" s="207">
        <v>17.2</v>
      </c>
      <c r="V9" s="148" t="str">
        <f t="shared" si="1"/>
        <v>〇</v>
      </c>
      <c r="W9" s="158">
        <f t="shared" si="0"/>
        <v>100</v>
      </c>
      <c r="X9" s="151"/>
      <c r="Y9" s="151"/>
      <c r="Z9" s="151"/>
      <c r="AA9" s="151"/>
      <c r="AB9" s="151"/>
      <c r="AC9" s="151"/>
      <c r="AD9" s="151"/>
      <c r="AE9" s="151"/>
      <c r="AF9" s="151"/>
      <c r="AG9" s="151"/>
      <c r="AH9" s="151"/>
      <c r="AI9" s="151"/>
      <c r="AJ9" s="151"/>
      <c r="AK9" s="151"/>
      <c r="AL9" s="151"/>
      <c r="AM9" s="151"/>
      <c r="AN9" s="151"/>
      <c r="AO9" s="151"/>
      <c r="AP9" s="151"/>
      <c r="AQ9" s="151"/>
      <c r="AR9" s="151"/>
      <c r="AS9" s="151"/>
      <c r="AT9" s="151"/>
    </row>
    <row r="10" spans="1:46" ht="18.75" customHeight="1">
      <c r="A10" s="393"/>
      <c r="B10" s="191" t="s">
        <v>320</v>
      </c>
      <c r="C10" s="239">
        <v>1239448.6469999999</v>
      </c>
      <c r="D10" s="235">
        <v>356657.21500000003</v>
      </c>
      <c r="E10" s="236">
        <v>28.775473341575246</v>
      </c>
      <c r="F10" s="235">
        <v>5454.8649999999998</v>
      </c>
      <c r="G10" s="237">
        <v>0.44010415544065695</v>
      </c>
      <c r="H10" s="235">
        <v>153237.38800000001</v>
      </c>
      <c r="I10" s="238">
        <v>12.363351105420991</v>
      </c>
      <c r="J10" s="235">
        <v>19930.682999999997</v>
      </c>
      <c r="K10" s="237">
        <v>1.608028138014499</v>
      </c>
      <c r="L10" s="235">
        <v>313456.11300000001</v>
      </c>
      <c r="M10" s="238">
        <v>25.289963707548431</v>
      </c>
      <c r="N10" s="235">
        <v>68336.547999999995</v>
      </c>
      <c r="O10" s="238">
        <v>5.513463439199672</v>
      </c>
      <c r="P10" s="239">
        <v>12508.055</v>
      </c>
      <c r="Q10" s="237">
        <v>1.0091628265741293</v>
      </c>
      <c r="R10" s="235">
        <v>95419</v>
      </c>
      <c r="S10" s="238">
        <v>7.6985037041232092</v>
      </c>
      <c r="T10" s="235">
        <v>214448.78</v>
      </c>
      <c r="U10" s="238">
        <v>17.30194958210318</v>
      </c>
      <c r="V10" s="148" t="str">
        <f t="shared" si="1"/>
        <v>〇</v>
      </c>
      <c r="W10" s="158">
        <f t="shared" si="0"/>
        <v>100</v>
      </c>
      <c r="X10" s="151"/>
      <c r="Y10" s="151"/>
      <c r="Z10" s="151"/>
      <c r="AA10" s="151"/>
      <c r="AB10" s="151"/>
      <c r="AC10" s="151"/>
      <c r="AD10" s="151"/>
      <c r="AE10" s="151"/>
      <c r="AF10" s="151"/>
      <c r="AG10" s="151"/>
      <c r="AH10" s="151"/>
      <c r="AI10" s="151"/>
      <c r="AJ10" s="151"/>
      <c r="AK10" s="151"/>
      <c r="AL10" s="151"/>
      <c r="AM10" s="151"/>
      <c r="AN10" s="151"/>
      <c r="AO10" s="151"/>
      <c r="AP10" s="151"/>
      <c r="AQ10" s="151"/>
      <c r="AR10" s="151"/>
      <c r="AS10" s="151"/>
      <c r="AT10" s="151"/>
    </row>
    <row r="11" spans="1:46" ht="18.75" customHeight="1">
      <c r="A11" s="375" t="s">
        <v>88</v>
      </c>
      <c r="B11" s="141" t="s">
        <v>300</v>
      </c>
      <c r="C11" s="204">
        <v>662372</v>
      </c>
      <c r="D11" s="204">
        <v>218822</v>
      </c>
      <c r="E11" s="205">
        <v>33</v>
      </c>
      <c r="F11" s="204">
        <v>3039</v>
      </c>
      <c r="G11" s="206">
        <v>0.5</v>
      </c>
      <c r="H11" s="204">
        <v>23376</v>
      </c>
      <c r="I11" s="207">
        <v>3.5</v>
      </c>
      <c r="J11" s="204">
        <v>11523</v>
      </c>
      <c r="K11" s="206">
        <v>1.7</v>
      </c>
      <c r="L11" s="204">
        <v>215720</v>
      </c>
      <c r="M11" s="207">
        <v>32.6</v>
      </c>
      <c r="N11" s="204">
        <v>32557</v>
      </c>
      <c r="O11" s="207">
        <v>4.9000000000000004</v>
      </c>
      <c r="P11" s="109">
        <v>5071</v>
      </c>
      <c r="Q11" s="206">
        <v>0.8</v>
      </c>
      <c r="R11" s="204">
        <v>54968</v>
      </c>
      <c r="S11" s="207">
        <v>8.3000000000000007</v>
      </c>
      <c r="T11" s="204">
        <v>97296</v>
      </c>
      <c r="U11" s="207">
        <v>14.7</v>
      </c>
      <c r="V11" s="148" t="str">
        <f t="shared" si="1"/>
        <v>〇</v>
      </c>
      <c r="W11" s="158">
        <f t="shared" si="0"/>
        <v>100.00000000000001</v>
      </c>
      <c r="X11" s="151"/>
      <c r="Y11" s="151"/>
      <c r="Z11" s="151"/>
      <c r="AA11" s="151"/>
      <c r="AB11" s="151"/>
      <c r="AC11" s="151"/>
      <c r="AD11" s="151"/>
      <c r="AE11" s="151"/>
      <c r="AF11" s="151"/>
      <c r="AG11" s="151"/>
      <c r="AH11" s="151"/>
      <c r="AI11" s="151"/>
      <c r="AJ11" s="151"/>
      <c r="AK11" s="151"/>
      <c r="AL11" s="151"/>
      <c r="AM11" s="151"/>
      <c r="AN11" s="151"/>
      <c r="AO11" s="151"/>
      <c r="AP11" s="151"/>
      <c r="AQ11" s="151"/>
      <c r="AR11" s="151"/>
      <c r="AS11" s="151"/>
      <c r="AT11" s="151"/>
    </row>
    <row r="12" spans="1:46" ht="18.75" customHeight="1">
      <c r="A12" s="392"/>
      <c r="B12" s="141" t="s">
        <v>304</v>
      </c>
      <c r="C12" s="204">
        <v>636972</v>
      </c>
      <c r="D12" s="204">
        <v>218125</v>
      </c>
      <c r="E12" s="205">
        <v>34.200000000000003</v>
      </c>
      <c r="F12" s="204">
        <v>3056</v>
      </c>
      <c r="G12" s="206">
        <v>0.5</v>
      </c>
      <c r="H12" s="204">
        <v>33114</v>
      </c>
      <c r="I12" s="207">
        <v>5.2</v>
      </c>
      <c r="J12" s="204">
        <v>11632</v>
      </c>
      <c r="K12" s="206">
        <v>1.8</v>
      </c>
      <c r="L12" s="204">
        <v>150881</v>
      </c>
      <c r="M12" s="207">
        <v>23.7</v>
      </c>
      <c r="N12" s="204">
        <v>64777</v>
      </c>
      <c r="O12" s="207">
        <v>10.199999999999999</v>
      </c>
      <c r="P12" s="109">
        <v>5851</v>
      </c>
      <c r="Q12" s="206">
        <v>0.9</v>
      </c>
      <c r="R12" s="204">
        <v>55771</v>
      </c>
      <c r="S12" s="207">
        <v>8.8000000000000007</v>
      </c>
      <c r="T12" s="204">
        <v>93765</v>
      </c>
      <c r="U12" s="207">
        <v>14.7</v>
      </c>
      <c r="V12" s="148" t="str">
        <f t="shared" si="1"/>
        <v>〇</v>
      </c>
      <c r="W12" s="158">
        <f t="shared" si="0"/>
        <v>100.00000000000001</v>
      </c>
      <c r="X12" s="151"/>
      <c r="Y12" s="151"/>
      <c r="Z12" s="151"/>
      <c r="AA12" s="151"/>
      <c r="AB12" s="151"/>
      <c r="AC12" s="151"/>
      <c r="AD12" s="151"/>
      <c r="AE12" s="151"/>
      <c r="AF12" s="151"/>
      <c r="AG12" s="151"/>
      <c r="AH12" s="151"/>
      <c r="AI12" s="151"/>
      <c r="AJ12" s="151"/>
      <c r="AK12" s="151"/>
      <c r="AL12" s="151"/>
      <c r="AM12" s="151"/>
      <c r="AN12" s="151"/>
      <c r="AO12" s="151"/>
      <c r="AP12" s="151"/>
      <c r="AQ12" s="151"/>
      <c r="AR12" s="151"/>
      <c r="AS12" s="151"/>
      <c r="AT12" s="151"/>
    </row>
    <row r="13" spans="1:46" ht="18.75" customHeight="1">
      <c r="A13" s="392"/>
      <c r="B13" s="141" t="s">
        <v>305</v>
      </c>
      <c r="C13" s="204">
        <v>590228</v>
      </c>
      <c r="D13" s="204">
        <v>224908</v>
      </c>
      <c r="E13" s="205">
        <v>38.1</v>
      </c>
      <c r="F13" s="204">
        <v>3088</v>
      </c>
      <c r="G13" s="206">
        <v>0.5</v>
      </c>
      <c r="H13" s="204">
        <v>26630</v>
      </c>
      <c r="I13" s="207">
        <v>4.5</v>
      </c>
      <c r="J13" s="204">
        <v>12020</v>
      </c>
      <c r="K13" s="206">
        <v>2.1</v>
      </c>
      <c r="L13" s="204">
        <v>138941</v>
      </c>
      <c r="M13" s="207">
        <v>23.5</v>
      </c>
      <c r="N13" s="204">
        <v>30647</v>
      </c>
      <c r="O13" s="207">
        <v>5.2</v>
      </c>
      <c r="P13" s="109">
        <v>3564</v>
      </c>
      <c r="Q13" s="206">
        <v>0.6</v>
      </c>
      <c r="R13" s="204">
        <v>52785</v>
      </c>
      <c r="S13" s="207">
        <v>8.9</v>
      </c>
      <c r="T13" s="204">
        <v>97645</v>
      </c>
      <c r="U13" s="207">
        <v>16.600000000000001</v>
      </c>
      <c r="V13" s="148" t="str">
        <f t="shared" si="1"/>
        <v>〇</v>
      </c>
      <c r="W13" s="158">
        <f t="shared" si="0"/>
        <v>100</v>
      </c>
      <c r="X13" s="151"/>
      <c r="Y13" s="151"/>
      <c r="Z13" s="151"/>
      <c r="AA13" s="151"/>
      <c r="AB13" s="151"/>
      <c r="AC13" s="151"/>
      <c r="AD13" s="151"/>
      <c r="AE13" s="151"/>
      <c r="AF13" s="151"/>
      <c r="AG13" s="151"/>
      <c r="AH13" s="151"/>
      <c r="AI13" s="151"/>
      <c r="AJ13" s="151"/>
      <c r="AK13" s="151"/>
      <c r="AL13" s="151"/>
      <c r="AM13" s="151"/>
      <c r="AN13" s="151"/>
      <c r="AO13" s="151"/>
      <c r="AP13" s="151"/>
      <c r="AQ13" s="151"/>
      <c r="AR13" s="151"/>
      <c r="AS13" s="151"/>
      <c r="AT13" s="151"/>
    </row>
    <row r="14" spans="1:46" ht="18.75" customHeight="1">
      <c r="A14" s="392"/>
      <c r="B14" s="141" t="s">
        <v>308</v>
      </c>
      <c r="C14" s="204">
        <v>592650</v>
      </c>
      <c r="D14" s="204">
        <v>229301</v>
      </c>
      <c r="E14" s="205">
        <v>38.700000000000003</v>
      </c>
      <c r="F14" s="204">
        <v>3128</v>
      </c>
      <c r="G14" s="206">
        <v>0.5</v>
      </c>
      <c r="H14" s="204">
        <v>31724</v>
      </c>
      <c r="I14" s="207">
        <v>5.4</v>
      </c>
      <c r="J14" s="204">
        <v>12319</v>
      </c>
      <c r="K14" s="206">
        <v>2.1</v>
      </c>
      <c r="L14" s="204">
        <v>128586</v>
      </c>
      <c r="M14" s="207">
        <v>21.7</v>
      </c>
      <c r="N14" s="204">
        <v>30261</v>
      </c>
      <c r="O14" s="207">
        <v>5.0999999999999996</v>
      </c>
      <c r="P14" s="109">
        <v>3348</v>
      </c>
      <c r="Q14" s="206">
        <v>0.6</v>
      </c>
      <c r="R14" s="204">
        <v>53740</v>
      </c>
      <c r="S14" s="207">
        <v>9.1</v>
      </c>
      <c r="T14" s="204">
        <v>100243</v>
      </c>
      <c r="U14" s="207">
        <v>16.8</v>
      </c>
      <c r="V14" s="148" t="str">
        <f t="shared" si="1"/>
        <v>〇</v>
      </c>
      <c r="W14" s="158">
        <f t="shared" si="0"/>
        <v>99.999999999999986</v>
      </c>
      <c r="X14" s="151"/>
      <c r="Y14" s="151"/>
      <c r="Z14" s="151"/>
      <c r="AA14" s="151"/>
      <c r="AB14" s="151"/>
      <c r="AC14" s="151"/>
      <c r="AD14" s="151"/>
      <c r="AE14" s="151"/>
      <c r="AF14" s="151"/>
      <c r="AG14" s="151"/>
      <c r="AH14" s="151"/>
      <c r="AI14" s="151"/>
      <c r="AJ14" s="151"/>
      <c r="AK14" s="151"/>
      <c r="AL14" s="151"/>
      <c r="AM14" s="151"/>
      <c r="AN14" s="151"/>
      <c r="AO14" s="151"/>
      <c r="AP14" s="151"/>
      <c r="AQ14" s="151"/>
      <c r="AR14" s="151"/>
      <c r="AS14" s="151"/>
      <c r="AT14" s="151"/>
    </row>
    <row r="15" spans="1:46" ht="18.75" customHeight="1">
      <c r="A15" s="393"/>
      <c r="B15" s="191" t="s">
        <v>320</v>
      </c>
      <c r="C15" s="235">
        <v>624903</v>
      </c>
      <c r="D15" s="235">
        <v>239179</v>
      </c>
      <c r="E15" s="236">
        <v>37.299999999999997</v>
      </c>
      <c r="F15" s="235">
        <v>3150</v>
      </c>
      <c r="G15" s="237">
        <v>0.5</v>
      </c>
      <c r="H15" s="235">
        <v>38071</v>
      </c>
      <c r="I15" s="238">
        <v>6.1</v>
      </c>
      <c r="J15" s="235">
        <v>12338</v>
      </c>
      <c r="K15" s="237">
        <v>2</v>
      </c>
      <c r="L15" s="235">
        <v>130409</v>
      </c>
      <c r="M15" s="238">
        <v>20.9</v>
      </c>
      <c r="N15" s="235">
        <v>31180</v>
      </c>
      <c r="O15" s="238">
        <v>5</v>
      </c>
      <c r="P15" s="239">
        <v>5337</v>
      </c>
      <c r="Q15" s="237">
        <v>0.9</v>
      </c>
      <c r="R15" s="235">
        <v>54178</v>
      </c>
      <c r="S15" s="238">
        <v>8.6999999999999993</v>
      </c>
      <c r="T15" s="235">
        <v>111061</v>
      </c>
      <c r="U15" s="238">
        <v>18.600000000000009</v>
      </c>
      <c r="V15" s="148" t="str">
        <f t="shared" si="1"/>
        <v>〇</v>
      </c>
      <c r="W15" s="158">
        <f t="shared" si="0"/>
        <v>100.00000000000001</v>
      </c>
      <c r="X15" s="151"/>
      <c r="Y15" s="151"/>
      <c r="Z15" s="151"/>
      <c r="AA15" s="151"/>
      <c r="AB15" s="151"/>
      <c r="AC15" s="151"/>
      <c r="AD15" s="151"/>
      <c r="AE15" s="151"/>
      <c r="AF15" s="151"/>
      <c r="AG15" s="151"/>
      <c r="AH15" s="151"/>
      <c r="AI15" s="151"/>
      <c r="AJ15" s="151"/>
      <c r="AK15" s="151"/>
      <c r="AL15" s="151"/>
      <c r="AM15" s="151"/>
      <c r="AN15" s="151"/>
      <c r="AO15" s="151"/>
      <c r="AP15" s="151"/>
      <c r="AQ15" s="151"/>
      <c r="AR15" s="151"/>
      <c r="AS15" s="151"/>
      <c r="AT15" s="151"/>
    </row>
    <row r="16" spans="1:46" ht="18.75" customHeight="1">
      <c r="A16" s="383" t="s">
        <v>47</v>
      </c>
      <c r="B16" s="141" t="s">
        <v>300</v>
      </c>
      <c r="C16" s="204">
        <v>717948</v>
      </c>
      <c r="D16" s="204">
        <v>274686</v>
      </c>
      <c r="E16" s="205">
        <v>38.299999999999997</v>
      </c>
      <c r="F16" s="204">
        <v>2901</v>
      </c>
      <c r="G16" s="206">
        <v>0.4</v>
      </c>
      <c r="H16" s="204">
        <v>6605</v>
      </c>
      <c r="I16" s="207">
        <v>0.9</v>
      </c>
      <c r="J16" s="204">
        <v>6895</v>
      </c>
      <c r="K16" s="206">
        <v>1</v>
      </c>
      <c r="L16" s="204">
        <v>250846</v>
      </c>
      <c r="M16" s="207">
        <v>34.9</v>
      </c>
      <c r="N16" s="204">
        <v>28160</v>
      </c>
      <c r="O16" s="207">
        <v>3.9</v>
      </c>
      <c r="P16" s="109">
        <v>1268</v>
      </c>
      <c r="Q16" s="206">
        <v>0.2</v>
      </c>
      <c r="R16" s="204">
        <v>49655</v>
      </c>
      <c r="S16" s="207">
        <v>6.9</v>
      </c>
      <c r="T16" s="204">
        <v>96932</v>
      </c>
      <c r="U16" s="207">
        <v>13.5</v>
      </c>
      <c r="V16" s="148" t="str">
        <f t="shared" si="1"/>
        <v>〇</v>
      </c>
      <c r="W16" s="158">
        <f t="shared" si="0"/>
        <v>100.00000000000001</v>
      </c>
      <c r="X16" s="151"/>
      <c r="Y16" s="151"/>
      <c r="Z16" s="151"/>
      <c r="AA16" s="151"/>
      <c r="AB16" s="151"/>
      <c r="AC16" s="151"/>
      <c r="AD16" s="151"/>
      <c r="AE16" s="151"/>
      <c r="AF16" s="151"/>
      <c r="AG16" s="151"/>
      <c r="AH16" s="151"/>
      <c r="AI16" s="151"/>
      <c r="AJ16" s="151"/>
      <c r="AK16" s="151"/>
      <c r="AL16" s="151"/>
      <c r="AM16" s="151"/>
      <c r="AN16" s="151"/>
      <c r="AO16" s="151"/>
      <c r="AP16" s="151"/>
      <c r="AQ16" s="151"/>
      <c r="AR16" s="151"/>
      <c r="AS16" s="151"/>
      <c r="AT16" s="151"/>
    </row>
    <row r="17" spans="1:46" ht="18.75" customHeight="1">
      <c r="A17" s="398"/>
      <c r="B17" s="141" t="s">
        <v>304</v>
      </c>
      <c r="C17" s="204">
        <v>654914</v>
      </c>
      <c r="D17" s="204">
        <v>273787</v>
      </c>
      <c r="E17" s="205">
        <v>41.8</v>
      </c>
      <c r="F17" s="204">
        <v>2980</v>
      </c>
      <c r="G17" s="206">
        <v>0.5</v>
      </c>
      <c r="H17" s="204">
        <v>15557</v>
      </c>
      <c r="I17" s="207">
        <v>2.4</v>
      </c>
      <c r="J17" s="204">
        <v>7038</v>
      </c>
      <c r="K17" s="206">
        <v>1.1000000000000001</v>
      </c>
      <c r="L17" s="204">
        <v>160965</v>
      </c>
      <c r="M17" s="207">
        <v>24.6</v>
      </c>
      <c r="N17" s="204">
        <v>28858</v>
      </c>
      <c r="O17" s="207">
        <v>4.4000000000000004</v>
      </c>
      <c r="P17" s="109">
        <v>1226</v>
      </c>
      <c r="Q17" s="206">
        <v>0.2</v>
      </c>
      <c r="R17" s="204">
        <v>56145</v>
      </c>
      <c r="S17" s="207">
        <v>8.6</v>
      </c>
      <c r="T17" s="204">
        <v>108358</v>
      </c>
      <c r="U17" s="207">
        <v>16.400000000000006</v>
      </c>
      <c r="V17" s="148" t="str">
        <f t="shared" si="1"/>
        <v>〇</v>
      </c>
      <c r="W17" s="158">
        <f t="shared" si="0"/>
        <v>100.00000000000001</v>
      </c>
      <c r="X17" s="151"/>
      <c r="Y17" s="151"/>
      <c r="Z17" s="151"/>
      <c r="AA17" s="151"/>
      <c r="AB17" s="151"/>
      <c r="AC17" s="151"/>
      <c r="AD17" s="151"/>
      <c r="AE17" s="151"/>
      <c r="AF17" s="151"/>
      <c r="AG17" s="151"/>
      <c r="AH17" s="151"/>
      <c r="AI17" s="151"/>
      <c r="AJ17" s="151"/>
      <c r="AK17" s="151"/>
      <c r="AL17" s="151"/>
      <c r="AM17" s="151"/>
      <c r="AN17" s="151"/>
      <c r="AO17" s="151"/>
      <c r="AP17" s="151"/>
      <c r="AQ17" s="151"/>
      <c r="AR17" s="151"/>
      <c r="AS17" s="151"/>
      <c r="AT17" s="151"/>
    </row>
    <row r="18" spans="1:46" ht="18.75" customHeight="1">
      <c r="A18" s="398"/>
      <c r="B18" s="141" t="s">
        <v>305</v>
      </c>
      <c r="C18" s="204">
        <v>666656.68900000001</v>
      </c>
      <c r="D18" s="204">
        <v>282234</v>
      </c>
      <c r="E18" s="205">
        <v>42.3</v>
      </c>
      <c r="F18" s="204">
        <v>2961</v>
      </c>
      <c r="G18" s="206">
        <v>0.4</v>
      </c>
      <c r="H18" s="204">
        <v>11455</v>
      </c>
      <c r="I18" s="207">
        <v>1.7</v>
      </c>
      <c r="J18" s="204">
        <v>7055</v>
      </c>
      <c r="K18" s="206">
        <v>1.1000000000000001</v>
      </c>
      <c r="L18" s="204">
        <v>156020.829</v>
      </c>
      <c r="M18" s="207">
        <v>23.4</v>
      </c>
      <c r="N18" s="204">
        <v>31073.360000000001</v>
      </c>
      <c r="O18" s="207">
        <v>4.7</v>
      </c>
      <c r="P18" s="109">
        <v>1443</v>
      </c>
      <c r="Q18" s="206">
        <v>0.2</v>
      </c>
      <c r="R18" s="204">
        <v>55315.5</v>
      </c>
      <c r="S18" s="207">
        <v>8.3000000000000007</v>
      </c>
      <c r="T18" s="204">
        <v>119099</v>
      </c>
      <c r="U18" s="207">
        <v>17.899999999999999</v>
      </c>
      <c r="V18" s="148" t="str">
        <f t="shared" si="1"/>
        <v>〇</v>
      </c>
      <c r="W18" s="158">
        <f t="shared" si="0"/>
        <v>100</v>
      </c>
      <c r="X18" s="151"/>
      <c r="Y18" s="151"/>
      <c r="Z18" s="151"/>
      <c r="AA18" s="151"/>
      <c r="AB18" s="151"/>
      <c r="AC18" s="151"/>
      <c r="AD18" s="151"/>
      <c r="AE18" s="151"/>
      <c r="AF18" s="151"/>
      <c r="AG18" s="151"/>
      <c r="AH18" s="151"/>
      <c r="AI18" s="151"/>
      <c r="AJ18" s="151"/>
      <c r="AK18" s="151"/>
      <c r="AL18" s="151"/>
      <c r="AM18" s="151"/>
      <c r="AN18" s="151"/>
      <c r="AO18" s="151"/>
      <c r="AP18" s="151"/>
      <c r="AQ18" s="151"/>
      <c r="AR18" s="151"/>
      <c r="AS18" s="151"/>
      <c r="AT18" s="151"/>
    </row>
    <row r="19" spans="1:46" ht="18.75" customHeight="1">
      <c r="A19" s="398"/>
      <c r="B19" s="141" t="s">
        <v>308</v>
      </c>
      <c r="C19" s="204">
        <v>682341</v>
      </c>
      <c r="D19" s="204">
        <v>290530</v>
      </c>
      <c r="E19" s="205">
        <v>42.6</v>
      </c>
      <c r="F19" s="204">
        <v>2996</v>
      </c>
      <c r="G19" s="206">
        <v>0.4</v>
      </c>
      <c r="H19" s="204">
        <v>13457</v>
      </c>
      <c r="I19" s="207">
        <v>2</v>
      </c>
      <c r="J19" s="204">
        <v>7167</v>
      </c>
      <c r="K19" s="206">
        <v>1.1000000000000001</v>
      </c>
      <c r="L19" s="204">
        <v>148345</v>
      </c>
      <c r="M19" s="207">
        <v>21.7</v>
      </c>
      <c r="N19" s="204">
        <v>32496</v>
      </c>
      <c r="O19" s="207">
        <v>4.8</v>
      </c>
      <c r="P19" s="109">
        <v>1940</v>
      </c>
      <c r="Q19" s="206">
        <v>0.3</v>
      </c>
      <c r="R19" s="204">
        <v>69851</v>
      </c>
      <c r="S19" s="207">
        <v>10.199999999999999</v>
      </c>
      <c r="T19" s="204">
        <v>115559</v>
      </c>
      <c r="U19" s="207">
        <v>16.899999999999999</v>
      </c>
      <c r="V19" s="148" t="str">
        <f t="shared" si="1"/>
        <v>〇</v>
      </c>
      <c r="W19" s="158">
        <f t="shared" si="0"/>
        <v>100</v>
      </c>
      <c r="X19" s="151"/>
      <c r="Y19" s="151"/>
      <c r="Z19" s="151"/>
      <c r="AA19" s="151"/>
      <c r="AB19" s="151"/>
      <c r="AC19" s="151"/>
      <c r="AD19" s="151"/>
      <c r="AE19" s="151"/>
      <c r="AF19" s="151"/>
      <c r="AG19" s="151"/>
      <c r="AH19" s="151"/>
      <c r="AI19" s="151"/>
      <c r="AJ19" s="151"/>
      <c r="AK19" s="151"/>
      <c r="AL19" s="151"/>
      <c r="AM19" s="151"/>
      <c r="AN19" s="151"/>
      <c r="AO19" s="151"/>
      <c r="AP19" s="151"/>
      <c r="AQ19" s="151"/>
      <c r="AR19" s="151"/>
      <c r="AS19" s="151"/>
      <c r="AT19" s="151"/>
    </row>
    <row r="20" spans="1:46" ht="18.75" customHeight="1">
      <c r="A20" s="379"/>
      <c r="B20" s="191" t="s">
        <v>320</v>
      </c>
      <c r="C20" s="235">
        <v>726013</v>
      </c>
      <c r="D20" s="235">
        <v>291479</v>
      </c>
      <c r="E20" s="236">
        <v>40.200000000000003</v>
      </c>
      <c r="F20" s="235">
        <v>2988</v>
      </c>
      <c r="G20" s="237">
        <v>0.4</v>
      </c>
      <c r="H20" s="235">
        <v>18392</v>
      </c>
      <c r="I20" s="238">
        <v>2.5</v>
      </c>
      <c r="J20" s="235">
        <v>7998</v>
      </c>
      <c r="K20" s="237">
        <v>1.1000000000000001</v>
      </c>
      <c r="L20" s="235">
        <v>151768</v>
      </c>
      <c r="M20" s="238">
        <v>20.9</v>
      </c>
      <c r="N20" s="235">
        <v>34510</v>
      </c>
      <c r="O20" s="238">
        <v>4.8</v>
      </c>
      <c r="P20" s="239">
        <v>6818</v>
      </c>
      <c r="Q20" s="237">
        <v>0.9</v>
      </c>
      <c r="R20" s="235">
        <v>80185</v>
      </c>
      <c r="S20" s="238">
        <v>11</v>
      </c>
      <c r="T20" s="235">
        <v>131875</v>
      </c>
      <c r="U20" s="238">
        <v>18.2</v>
      </c>
      <c r="V20" s="148" t="str">
        <f t="shared" si="1"/>
        <v>〇</v>
      </c>
      <c r="W20" s="158">
        <f t="shared" si="0"/>
        <v>100</v>
      </c>
      <c r="X20" s="151"/>
      <c r="Y20" s="151"/>
      <c r="Z20" s="151"/>
      <c r="AA20" s="151"/>
      <c r="AB20" s="151"/>
      <c r="AC20" s="151"/>
      <c r="AD20" s="151"/>
      <c r="AE20" s="151"/>
      <c r="AF20" s="151"/>
      <c r="AG20" s="151"/>
      <c r="AH20" s="151"/>
      <c r="AI20" s="151"/>
      <c r="AJ20" s="151"/>
      <c r="AK20" s="151"/>
      <c r="AL20" s="151"/>
      <c r="AM20" s="151"/>
      <c r="AN20" s="151"/>
      <c r="AO20" s="151"/>
      <c r="AP20" s="151"/>
      <c r="AQ20" s="151"/>
      <c r="AR20" s="151"/>
      <c r="AS20" s="151"/>
      <c r="AT20" s="151"/>
    </row>
    <row r="21" spans="1:46" ht="18.75" customHeight="1">
      <c r="A21" s="375" t="s">
        <v>48</v>
      </c>
      <c r="B21" s="141" t="s">
        <v>300</v>
      </c>
      <c r="C21" s="204">
        <v>582080</v>
      </c>
      <c r="D21" s="204">
        <v>205620</v>
      </c>
      <c r="E21" s="205">
        <v>35.299999999999997</v>
      </c>
      <c r="F21" s="204">
        <v>2608</v>
      </c>
      <c r="G21" s="206">
        <v>0.4</v>
      </c>
      <c r="H21" s="204">
        <v>13204</v>
      </c>
      <c r="I21" s="207">
        <v>2.2999999999999998</v>
      </c>
      <c r="J21" s="204">
        <v>9266</v>
      </c>
      <c r="K21" s="206">
        <v>1.6</v>
      </c>
      <c r="L21" s="204">
        <v>194931</v>
      </c>
      <c r="M21" s="207">
        <v>33.5</v>
      </c>
      <c r="N21" s="204">
        <v>22929</v>
      </c>
      <c r="O21" s="207">
        <v>3.9</v>
      </c>
      <c r="P21" s="109">
        <v>2923</v>
      </c>
      <c r="Q21" s="206">
        <v>0.5</v>
      </c>
      <c r="R21" s="204">
        <v>50831</v>
      </c>
      <c r="S21" s="207">
        <v>8.6999999999999993</v>
      </c>
      <c r="T21" s="204">
        <v>79768</v>
      </c>
      <c r="U21" s="207">
        <v>13.7</v>
      </c>
      <c r="V21" s="148" t="str">
        <f t="shared" si="1"/>
        <v>〇</v>
      </c>
      <c r="W21" s="158">
        <f t="shared" si="0"/>
        <v>99.9</v>
      </c>
      <c r="X21" s="151"/>
      <c r="Y21" s="151"/>
      <c r="Z21" s="151"/>
      <c r="AA21" s="151"/>
      <c r="AB21" s="151"/>
      <c r="AC21" s="151"/>
      <c r="AD21" s="151"/>
      <c r="AE21" s="151"/>
      <c r="AF21" s="151"/>
      <c r="AG21" s="151"/>
      <c r="AH21" s="151"/>
      <c r="AI21" s="151"/>
      <c r="AJ21" s="151"/>
      <c r="AK21" s="151"/>
      <c r="AL21" s="151"/>
      <c r="AM21" s="151"/>
      <c r="AN21" s="151"/>
      <c r="AO21" s="151"/>
      <c r="AP21" s="151"/>
      <c r="AQ21" s="151"/>
      <c r="AR21" s="151"/>
      <c r="AS21" s="151"/>
      <c r="AT21" s="151"/>
    </row>
    <row r="22" spans="1:46" ht="18.75" customHeight="1">
      <c r="A22" s="392"/>
      <c r="B22" s="141" t="s">
        <v>304</v>
      </c>
      <c r="C22" s="210">
        <v>514381</v>
      </c>
      <c r="D22" s="204">
        <v>199877</v>
      </c>
      <c r="E22" s="205">
        <v>38.9</v>
      </c>
      <c r="F22" s="204">
        <v>2663</v>
      </c>
      <c r="G22" s="206">
        <v>0.5</v>
      </c>
      <c r="H22" s="204">
        <v>24104</v>
      </c>
      <c r="I22" s="207">
        <v>4.7</v>
      </c>
      <c r="J22" s="204">
        <v>9295</v>
      </c>
      <c r="K22" s="206">
        <v>1.8</v>
      </c>
      <c r="L22" s="204">
        <v>126598</v>
      </c>
      <c r="M22" s="207">
        <v>24.6</v>
      </c>
      <c r="N22" s="204">
        <v>24010</v>
      </c>
      <c r="O22" s="207">
        <v>4.7</v>
      </c>
      <c r="P22" s="109">
        <v>1008</v>
      </c>
      <c r="Q22" s="206">
        <v>0.2</v>
      </c>
      <c r="R22" s="204">
        <v>47541</v>
      </c>
      <c r="S22" s="207">
        <v>9.1999999999999993</v>
      </c>
      <c r="T22" s="204">
        <v>79285</v>
      </c>
      <c r="U22" s="207">
        <v>15.399999999999991</v>
      </c>
      <c r="V22" s="148" t="str">
        <f t="shared" si="1"/>
        <v>〇</v>
      </c>
      <c r="W22" s="158">
        <f t="shared" si="0"/>
        <v>100</v>
      </c>
      <c r="X22" s="151"/>
      <c r="Y22" s="151"/>
      <c r="Z22" s="151"/>
      <c r="AA22" s="151"/>
      <c r="AB22" s="151"/>
      <c r="AC22" s="151"/>
      <c r="AD22" s="151"/>
      <c r="AE22" s="151"/>
      <c r="AF22" s="151"/>
      <c r="AG22" s="151"/>
      <c r="AH22" s="151"/>
      <c r="AI22" s="151"/>
      <c r="AJ22" s="151"/>
      <c r="AK22" s="151"/>
      <c r="AL22" s="151"/>
      <c r="AM22" s="151"/>
      <c r="AN22" s="151"/>
      <c r="AO22" s="151"/>
      <c r="AP22" s="151"/>
      <c r="AQ22" s="151"/>
      <c r="AR22" s="151"/>
      <c r="AS22" s="151"/>
      <c r="AT22" s="151"/>
    </row>
    <row r="23" spans="1:46" ht="18.75" customHeight="1">
      <c r="A23" s="392"/>
      <c r="B23" s="141" t="s">
        <v>305</v>
      </c>
      <c r="C23" s="210">
        <v>534983</v>
      </c>
      <c r="D23" s="204">
        <v>205438</v>
      </c>
      <c r="E23" s="205">
        <v>38.4</v>
      </c>
      <c r="F23" s="204">
        <v>2694</v>
      </c>
      <c r="G23" s="206">
        <v>0.5</v>
      </c>
      <c r="H23" s="204">
        <v>20922</v>
      </c>
      <c r="I23" s="207">
        <v>3.9</v>
      </c>
      <c r="J23" s="204">
        <v>9502</v>
      </c>
      <c r="K23" s="206">
        <v>1.8</v>
      </c>
      <c r="L23" s="204">
        <v>123051</v>
      </c>
      <c r="M23" s="207">
        <v>23</v>
      </c>
      <c r="N23" s="204">
        <v>28246</v>
      </c>
      <c r="O23" s="207">
        <v>5.3</v>
      </c>
      <c r="P23" s="109">
        <v>1449</v>
      </c>
      <c r="Q23" s="206">
        <v>0.3</v>
      </c>
      <c r="R23" s="204">
        <v>60035</v>
      </c>
      <c r="S23" s="207">
        <v>11.2</v>
      </c>
      <c r="T23" s="204">
        <v>83646</v>
      </c>
      <c r="U23" s="207">
        <v>15.6</v>
      </c>
      <c r="V23" s="148" t="str">
        <f t="shared" si="1"/>
        <v>〇</v>
      </c>
      <c r="W23" s="158">
        <f t="shared" si="0"/>
        <v>99.999999999999986</v>
      </c>
      <c r="X23" s="151"/>
      <c r="Y23" s="151"/>
      <c r="Z23" s="151"/>
      <c r="AA23" s="151"/>
      <c r="AB23" s="151"/>
      <c r="AC23" s="151"/>
      <c r="AD23" s="151"/>
      <c r="AE23" s="151"/>
      <c r="AF23" s="151"/>
      <c r="AG23" s="151"/>
      <c r="AH23" s="151"/>
      <c r="AI23" s="151"/>
      <c r="AJ23" s="151"/>
      <c r="AK23" s="151"/>
      <c r="AL23" s="151"/>
      <c r="AM23" s="151"/>
      <c r="AN23" s="151"/>
      <c r="AO23" s="151"/>
      <c r="AP23" s="151"/>
      <c r="AQ23" s="151"/>
      <c r="AR23" s="151"/>
      <c r="AS23" s="151"/>
      <c r="AT23" s="151"/>
    </row>
    <row r="24" spans="1:46" ht="18.75" customHeight="1">
      <c r="A24" s="392"/>
      <c r="B24" s="141" t="s">
        <v>308</v>
      </c>
      <c r="C24" s="210">
        <v>511176</v>
      </c>
      <c r="D24" s="204">
        <v>207965</v>
      </c>
      <c r="E24" s="205">
        <v>40.683639294489574</v>
      </c>
      <c r="F24" s="204">
        <v>2663</v>
      </c>
      <c r="G24" s="206">
        <v>0.52095560041942501</v>
      </c>
      <c r="H24" s="204">
        <v>25446</v>
      </c>
      <c r="I24" s="207">
        <v>4.9779332363021744</v>
      </c>
      <c r="J24" s="204">
        <v>9508</v>
      </c>
      <c r="K24" s="206">
        <v>1.8600247272954913</v>
      </c>
      <c r="L24" s="204">
        <v>116071</v>
      </c>
      <c r="M24" s="207">
        <v>22.7066607195956</v>
      </c>
      <c r="N24" s="204">
        <v>25778</v>
      </c>
      <c r="O24" s="207">
        <v>5.0428815124340733</v>
      </c>
      <c r="P24" s="109">
        <v>2181</v>
      </c>
      <c r="Q24" s="206">
        <v>0.42666322362552234</v>
      </c>
      <c r="R24" s="204">
        <v>42770</v>
      </c>
      <c r="S24" s="207">
        <v>8.3669812354257633</v>
      </c>
      <c r="T24" s="204">
        <v>78794</v>
      </c>
      <c r="U24" s="207">
        <v>15.414260450412382</v>
      </c>
      <c r="V24" s="148" t="str">
        <f t="shared" si="1"/>
        <v>〇</v>
      </c>
      <c r="W24" s="158">
        <f t="shared" si="0"/>
        <v>100.00000000000001</v>
      </c>
      <c r="X24" s="151"/>
      <c r="Y24" s="151"/>
      <c r="Z24" s="151"/>
      <c r="AA24" s="151"/>
      <c r="AB24" s="151"/>
      <c r="AC24" s="151"/>
      <c r="AD24" s="151"/>
      <c r="AE24" s="151"/>
      <c r="AF24" s="151"/>
      <c r="AG24" s="151"/>
      <c r="AH24" s="151"/>
      <c r="AI24" s="151"/>
      <c r="AJ24" s="151"/>
      <c r="AK24" s="151"/>
      <c r="AL24" s="151"/>
      <c r="AM24" s="151"/>
      <c r="AN24" s="151"/>
      <c r="AO24" s="151"/>
      <c r="AP24" s="151"/>
      <c r="AQ24" s="151"/>
      <c r="AR24" s="151"/>
      <c r="AS24" s="151"/>
      <c r="AT24" s="151"/>
    </row>
    <row r="25" spans="1:46" ht="18.75" customHeight="1">
      <c r="A25" s="393"/>
      <c r="B25" s="191" t="s">
        <v>320</v>
      </c>
      <c r="C25" s="211">
        <v>535358</v>
      </c>
      <c r="D25" s="235">
        <v>211937</v>
      </c>
      <c r="E25" s="236">
        <v>39.6</v>
      </c>
      <c r="F25" s="235">
        <v>2638</v>
      </c>
      <c r="G25" s="237">
        <v>0.5</v>
      </c>
      <c r="H25" s="235">
        <v>30029</v>
      </c>
      <c r="I25" s="238">
        <v>5.6</v>
      </c>
      <c r="J25" s="235">
        <v>9703</v>
      </c>
      <c r="K25" s="237">
        <v>1.8</v>
      </c>
      <c r="L25" s="235">
        <v>116501</v>
      </c>
      <c r="M25" s="238">
        <v>21.8</v>
      </c>
      <c r="N25" s="235">
        <v>26931</v>
      </c>
      <c r="O25" s="238">
        <v>5</v>
      </c>
      <c r="P25" s="239">
        <v>2252</v>
      </c>
      <c r="Q25" s="237">
        <v>0.4</v>
      </c>
      <c r="R25" s="235">
        <v>47047</v>
      </c>
      <c r="S25" s="238">
        <v>8.8000000000000007</v>
      </c>
      <c r="T25" s="235">
        <v>88320</v>
      </c>
      <c r="U25" s="238">
        <v>16.5</v>
      </c>
      <c r="V25" s="148" t="str">
        <f t="shared" si="1"/>
        <v>〇</v>
      </c>
      <c r="W25" s="158">
        <f t="shared" si="0"/>
        <v>100</v>
      </c>
      <c r="X25" s="151"/>
      <c r="Y25" s="151"/>
      <c r="Z25" s="151"/>
      <c r="AA25" s="151"/>
      <c r="AB25" s="151"/>
      <c r="AC25" s="151"/>
      <c r="AD25" s="151"/>
      <c r="AE25" s="151"/>
      <c r="AF25" s="151"/>
      <c r="AG25" s="151"/>
      <c r="AH25" s="151"/>
      <c r="AI25" s="151"/>
      <c r="AJ25" s="151"/>
      <c r="AK25" s="151"/>
      <c r="AL25" s="151"/>
      <c r="AM25" s="151"/>
      <c r="AN25" s="151"/>
      <c r="AO25" s="151"/>
      <c r="AP25" s="151"/>
      <c r="AQ25" s="151"/>
      <c r="AR25" s="151"/>
      <c r="AS25" s="151"/>
      <c r="AT25" s="151"/>
    </row>
    <row r="26" spans="1:46" ht="18.75" customHeight="1">
      <c r="A26" s="375" t="s">
        <v>50</v>
      </c>
      <c r="B26" s="141" t="s">
        <v>300</v>
      </c>
      <c r="C26" s="109">
        <v>2392988</v>
      </c>
      <c r="D26" s="204">
        <v>843870</v>
      </c>
      <c r="E26" s="205">
        <v>35.299999999999997</v>
      </c>
      <c r="F26" s="204">
        <v>8563</v>
      </c>
      <c r="G26" s="206">
        <v>0.4</v>
      </c>
      <c r="H26" s="204">
        <v>23211</v>
      </c>
      <c r="I26" s="207">
        <v>1</v>
      </c>
      <c r="J26" s="204">
        <v>39460</v>
      </c>
      <c r="K26" s="206">
        <v>1.6</v>
      </c>
      <c r="L26" s="204">
        <v>772980</v>
      </c>
      <c r="M26" s="207">
        <v>32.299999999999997</v>
      </c>
      <c r="N26" s="204">
        <v>92447</v>
      </c>
      <c r="O26" s="207">
        <v>3.9</v>
      </c>
      <c r="P26" s="109">
        <v>8659</v>
      </c>
      <c r="Q26" s="206">
        <v>0.4</v>
      </c>
      <c r="R26" s="204">
        <v>167858</v>
      </c>
      <c r="S26" s="207">
        <v>7</v>
      </c>
      <c r="T26" s="204">
        <v>435940</v>
      </c>
      <c r="U26" s="207">
        <v>18.2</v>
      </c>
      <c r="V26" s="148" t="str">
        <f t="shared" si="1"/>
        <v>〇</v>
      </c>
      <c r="W26" s="158">
        <f t="shared" si="0"/>
        <v>100.10000000000001</v>
      </c>
      <c r="X26" s="151"/>
      <c r="Y26" s="151"/>
      <c r="Z26" s="151"/>
      <c r="AA26" s="151"/>
      <c r="AB26" s="151"/>
      <c r="AC26" s="151"/>
      <c r="AD26" s="151"/>
      <c r="AE26" s="151"/>
      <c r="AF26" s="151"/>
      <c r="AG26" s="151"/>
      <c r="AH26" s="151"/>
      <c r="AI26" s="151"/>
      <c r="AJ26" s="151"/>
      <c r="AK26" s="151"/>
      <c r="AL26" s="151"/>
      <c r="AM26" s="151"/>
      <c r="AN26" s="151"/>
      <c r="AO26" s="151"/>
      <c r="AP26" s="151"/>
      <c r="AQ26" s="151"/>
      <c r="AR26" s="151"/>
      <c r="AS26" s="151"/>
      <c r="AT26" s="151"/>
    </row>
    <row r="27" spans="1:46" ht="18.75" customHeight="1">
      <c r="A27" s="392"/>
      <c r="B27" s="141" t="s">
        <v>304</v>
      </c>
      <c r="C27" s="109">
        <v>2232590</v>
      </c>
      <c r="D27" s="204">
        <v>838902</v>
      </c>
      <c r="E27" s="205">
        <v>37.575282519405711</v>
      </c>
      <c r="F27" s="204">
        <v>8330</v>
      </c>
      <c r="G27" s="206">
        <v>0.37310925875328654</v>
      </c>
      <c r="H27" s="204">
        <v>52093</v>
      </c>
      <c r="I27" s="207">
        <v>2.333298993545613</v>
      </c>
      <c r="J27" s="204">
        <v>40577</v>
      </c>
      <c r="K27" s="206">
        <v>1.8174855213003729</v>
      </c>
      <c r="L27" s="204">
        <v>484138</v>
      </c>
      <c r="M27" s="207">
        <v>21.685038453097075</v>
      </c>
      <c r="N27" s="204">
        <v>93548</v>
      </c>
      <c r="O27" s="207">
        <v>4.1901110369570764</v>
      </c>
      <c r="P27" s="109">
        <v>60609</v>
      </c>
      <c r="Q27" s="206">
        <v>2.7147393834067159</v>
      </c>
      <c r="R27" s="204">
        <v>168265</v>
      </c>
      <c r="S27" s="207">
        <v>7.5367622357889266</v>
      </c>
      <c r="T27" s="204">
        <v>486128</v>
      </c>
      <c r="U27" s="207">
        <v>21.774172597745221</v>
      </c>
      <c r="V27" s="148" t="str">
        <f t="shared" si="1"/>
        <v>〇</v>
      </c>
      <c r="W27" s="158">
        <f t="shared" si="0"/>
        <v>99.999999999999986</v>
      </c>
      <c r="X27" s="151"/>
      <c r="Y27" s="151"/>
      <c r="Z27" s="151"/>
      <c r="AA27" s="151"/>
      <c r="AB27" s="151"/>
      <c r="AC27" s="151"/>
      <c r="AD27" s="151"/>
      <c r="AE27" s="151"/>
      <c r="AF27" s="151"/>
      <c r="AG27" s="151"/>
      <c r="AH27" s="151"/>
      <c r="AI27" s="151"/>
      <c r="AJ27" s="151"/>
      <c r="AK27" s="151"/>
      <c r="AL27" s="151"/>
      <c r="AM27" s="151"/>
      <c r="AN27" s="151"/>
      <c r="AO27" s="151"/>
      <c r="AP27" s="151"/>
      <c r="AQ27" s="151"/>
      <c r="AR27" s="151"/>
      <c r="AS27" s="151"/>
      <c r="AT27" s="151"/>
    </row>
    <row r="28" spans="1:46" ht="18.75" customHeight="1">
      <c r="A28" s="392"/>
      <c r="B28" s="141" t="s">
        <v>305</v>
      </c>
      <c r="C28" s="109">
        <v>2107978</v>
      </c>
      <c r="D28" s="204">
        <v>867276</v>
      </c>
      <c r="E28" s="205">
        <v>41.1</v>
      </c>
      <c r="F28" s="204">
        <v>8791</v>
      </c>
      <c r="G28" s="206">
        <v>0.4</v>
      </c>
      <c r="H28" s="204">
        <v>40087</v>
      </c>
      <c r="I28" s="207">
        <v>1.9</v>
      </c>
      <c r="J28" s="204">
        <v>40541</v>
      </c>
      <c r="K28" s="206">
        <v>1.9</v>
      </c>
      <c r="L28" s="204">
        <v>465663</v>
      </c>
      <c r="M28" s="207">
        <v>22.1</v>
      </c>
      <c r="N28" s="204">
        <v>103557</v>
      </c>
      <c r="O28" s="207">
        <v>4.9000000000000004</v>
      </c>
      <c r="P28" s="109">
        <v>43307</v>
      </c>
      <c r="Q28" s="206">
        <v>2.1</v>
      </c>
      <c r="R28" s="204">
        <v>142108</v>
      </c>
      <c r="S28" s="207">
        <v>6.7</v>
      </c>
      <c r="T28" s="204">
        <v>396648</v>
      </c>
      <c r="U28" s="207">
        <v>18.899999999999991</v>
      </c>
      <c r="V28" s="148" t="str">
        <f t="shared" si="1"/>
        <v>〇</v>
      </c>
      <c r="W28" s="158">
        <f t="shared" si="0"/>
        <v>100</v>
      </c>
      <c r="X28" s="151"/>
      <c r="Y28" s="151"/>
      <c r="Z28" s="151"/>
      <c r="AA28" s="151"/>
      <c r="AB28" s="151"/>
      <c r="AC28" s="151"/>
      <c r="AD28" s="151"/>
      <c r="AE28" s="151"/>
      <c r="AF28" s="151"/>
      <c r="AG28" s="151"/>
      <c r="AH28" s="151"/>
      <c r="AI28" s="151"/>
      <c r="AJ28" s="151"/>
      <c r="AK28" s="151"/>
      <c r="AL28" s="151"/>
      <c r="AM28" s="151"/>
      <c r="AN28" s="151"/>
      <c r="AO28" s="151"/>
      <c r="AP28" s="151"/>
      <c r="AQ28" s="151"/>
      <c r="AR28" s="151"/>
      <c r="AS28" s="151"/>
      <c r="AT28" s="151"/>
    </row>
    <row r="29" spans="1:46" ht="18.75" customHeight="1">
      <c r="A29" s="392"/>
      <c r="B29" s="141" t="s">
        <v>308</v>
      </c>
      <c r="C29" s="109">
        <v>1985387</v>
      </c>
      <c r="D29" s="204">
        <v>886304</v>
      </c>
      <c r="E29" s="205">
        <v>44.6</v>
      </c>
      <c r="F29" s="204">
        <v>8882</v>
      </c>
      <c r="G29" s="206">
        <v>0.4</v>
      </c>
      <c r="H29" s="204">
        <v>42334</v>
      </c>
      <c r="I29" s="207">
        <v>2.1</v>
      </c>
      <c r="J29" s="204">
        <v>41611</v>
      </c>
      <c r="K29" s="206">
        <v>2.1</v>
      </c>
      <c r="L29" s="204">
        <v>422470</v>
      </c>
      <c r="M29" s="207">
        <v>21.3</v>
      </c>
      <c r="N29" s="204">
        <v>102255</v>
      </c>
      <c r="O29" s="207">
        <v>5.2</v>
      </c>
      <c r="P29" s="109">
        <v>13317</v>
      </c>
      <c r="Q29" s="206">
        <v>0.7</v>
      </c>
      <c r="R29" s="204">
        <v>132265</v>
      </c>
      <c r="S29" s="207">
        <v>6.7</v>
      </c>
      <c r="T29" s="204">
        <v>335949</v>
      </c>
      <c r="U29" s="207">
        <v>16.899999999999999</v>
      </c>
      <c r="V29" s="148" t="str">
        <f t="shared" si="1"/>
        <v>〇</v>
      </c>
      <c r="W29" s="158">
        <f t="shared" si="0"/>
        <v>100</v>
      </c>
      <c r="X29" s="151"/>
      <c r="Y29" s="151"/>
      <c r="Z29" s="151"/>
      <c r="AA29" s="151"/>
      <c r="AB29" s="151"/>
      <c r="AC29" s="151"/>
      <c r="AD29" s="151"/>
      <c r="AE29" s="151"/>
      <c r="AF29" s="151"/>
      <c r="AG29" s="151"/>
      <c r="AH29" s="151"/>
      <c r="AI29" s="151"/>
      <c r="AJ29" s="151"/>
      <c r="AK29" s="151"/>
      <c r="AL29" s="151"/>
      <c r="AM29" s="151"/>
      <c r="AN29" s="151"/>
      <c r="AO29" s="151"/>
      <c r="AP29" s="151"/>
      <c r="AQ29" s="151"/>
      <c r="AR29" s="151"/>
      <c r="AS29" s="151"/>
      <c r="AT29" s="151"/>
    </row>
    <row r="30" spans="1:46" ht="18.75" customHeight="1">
      <c r="A30" s="393"/>
      <c r="B30" s="191" t="s">
        <v>320</v>
      </c>
      <c r="C30" s="239">
        <v>2055885</v>
      </c>
      <c r="D30" s="235">
        <v>893708</v>
      </c>
      <c r="E30" s="236">
        <v>43.5</v>
      </c>
      <c r="F30" s="235">
        <v>8759</v>
      </c>
      <c r="G30" s="237">
        <v>0.4</v>
      </c>
      <c r="H30" s="235">
        <v>48814</v>
      </c>
      <c r="I30" s="238">
        <v>2.4</v>
      </c>
      <c r="J30" s="235">
        <v>41433</v>
      </c>
      <c r="K30" s="237">
        <v>2</v>
      </c>
      <c r="L30" s="235">
        <v>432713</v>
      </c>
      <c r="M30" s="238">
        <v>21</v>
      </c>
      <c r="N30" s="235">
        <v>106753</v>
      </c>
      <c r="O30" s="238">
        <v>5.2</v>
      </c>
      <c r="P30" s="239">
        <v>37777</v>
      </c>
      <c r="Q30" s="237">
        <v>1.8</v>
      </c>
      <c r="R30" s="235">
        <v>109571</v>
      </c>
      <c r="S30" s="238">
        <v>5.3</v>
      </c>
      <c r="T30" s="235">
        <v>376357</v>
      </c>
      <c r="U30" s="238">
        <v>18.399999999999999</v>
      </c>
      <c r="V30" s="148" t="str">
        <f t="shared" si="1"/>
        <v>〇</v>
      </c>
      <c r="W30" s="158">
        <f t="shared" si="0"/>
        <v>100</v>
      </c>
      <c r="X30" s="151"/>
      <c r="Y30" s="151"/>
      <c r="Z30" s="151"/>
      <c r="AA30" s="151"/>
      <c r="AB30" s="151"/>
      <c r="AC30" s="151"/>
      <c r="AD30" s="151"/>
      <c r="AE30" s="151"/>
      <c r="AF30" s="151"/>
      <c r="AG30" s="151"/>
      <c r="AH30" s="151"/>
      <c r="AI30" s="151"/>
      <c r="AJ30" s="151"/>
      <c r="AK30" s="151"/>
      <c r="AL30" s="151"/>
      <c r="AM30" s="151"/>
      <c r="AN30" s="151"/>
      <c r="AO30" s="151"/>
      <c r="AP30" s="151"/>
      <c r="AQ30" s="151"/>
      <c r="AR30" s="151"/>
      <c r="AS30" s="151"/>
      <c r="AT30" s="151"/>
    </row>
    <row r="31" spans="1:46" ht="18.75" customHeight="1">
      <c r="A31" s="375" t="s">
        <v>49</v>
      </c>
      <c r="B31" s="141" t="s">
        <v>300</v>
      </c>
      <c r="C31" s="204">
        <v>907177</v>
      </c>
      <c r="D31" s="204">
        <v>365388</v>
      </c>
      <c r="E31" s="205">
        <v>40.299999999999997</v>
      </c>
      <c r="F31" s="204">
        <v>2978</v>
      </c>
      <c r="G31" s="206">
        <v>0.3</v>
      </c>
      <c r="H31" s="204">
        <v>355</v>
      </c>
      <c r="I31" s="207">
        <v>0</v>
      </c>
      <c r="J31" s="204">
        <v>15457</v>
      </c>
      <c r="K31" s="206">
        <v>1.7</v>
      </c>
      <c r="L31" s="204">
        <v>311722</v>
      </c>
      <c r="M31" s="207">
        <v>34.4</v>
      </c>
      <c r="N31" s="204">
        <v>34505</v>
      </c>
      <c r="O31" s="207">
        <v>3.8</v>
      </c>
      <c r="P31" s="109">
        <v>3956</v>
      </c>
      <c r="Q31" s="206">
        <v>0.4</v>
      </c>
      <c r="R31" s="204">
        <v>65279</v>
      </c>
      <c r="S31" s="207">
        <v>7.2</v>
      </c>
      <c r="T31" s="204">
        <v>107537</v>
      </c>
      <c r="U31" s="207">
        <v>11.9</v>
      </c>
      <c r="V31" s="148" t="str">
        <f t="shared" si="1"/>
        <v>〇</v>
      </c>
      <c r="W31" s="158">
        <f t="shared" si="0"/>
        <v>100</v>
      </c>
      <c r="X31" s="151"/>
      <c r="Y31" s="151"/>
      <c r="Z31" s="151"/>
      <c r="AA31" s="151"/>
      <c r="AB31" s="151"/>
      <c r="AC31" s="151"/>
      <c r="AD31" s="151"/>
      <c r="AE31" s="151"/>
      <c r="AF31" s="151"/>
      <c r="AG31" s="151"/>
      <c r="AH31" s="151"/>
      <c r="AI31" s="151"/>
      <c r="AJ31" s="151"/>
      <c r="AK31" s="151"/>
      <c r="AL31" s="151"/>
      <c r="AM31" s="151"/>
      <c r="AN31" s="151"/>
      <c r="AO31" s="151"/>
      <c r="AP31" s="151"/>
      <c r="AQ31" s="151"/>
      <c r="AR31" s="151"/>
      <c r="AS31" s="151"/>
      <c r="AT31" s="151"/>
    </row>
    <row r="32" spans="1:46" ht="18.75" customHeight="1">
      <c r="A32" s="392"/>
      <c r="B32" s="141" t="s">
        <v>304</v>
      </c>
      <c r="C32" s="204">
        <v>795374</v>
      </c>
      <c r="D32" s="204">
        <v>364606</v>
      </c>
      <c r="E32" s="205">
        <v>45.8</v>
      </c>
      <c r="F32" s="204">
        <v>3074</v>
      </c>
      <c r="G32" s="206">
        <v>0.4</v>
      </c>
      <c r="H32" s="204">
        <v>3732</v>
      </c>
      <c r="I32" s="207">
        <v>0.5</v>
      </c>
      <c r="J32" s="204">
        <v>15992</v>
      </c>
      <c r="K32" s="206">
        <v>2</v>
      </c>
      <c r="L32" s="204">
        <v>203067</v>
      </c>
      <c r="M32" s="207">
        <v>25.5</v>
      </c>
      <c r="N32" s="204">
        <v>37225</v>
      </c>
      <c r="O32" s="207">
        <v>4.7</v>
      </c>
      <c r="P32" s="109">
        <v>9203</v>
      </c>
      <c r="Q32" s="206">
        <v>1.2</v>
      </c>
      <c r="R32" s="204">
        <v>56858</v>
      </c>
      <c r="S32" s="207">
        <v>7.1</v>
      </c>
      <c r="T32" s="204">
        <v>101617</v>
      </c>
      <c r="U32" s="207">
        <v>12.8</v>
      </c>
      <c r="V32" s="148" t="str">
        <f t="shared" si="1"/>
        <v>〇</v>
      </c>
      <c r="W32" s="158">
        <f t="shared" si="0"/>
        <v>99.999999999999986</v>
      </c>
      <c r="X32" s="151"/>
      <c r="Y32" s="151"/>
      <c r="Z32" s="151"/>
      <c r="AA32" s="151"/>
      <c r="AB32" s="151"/>
      <c r="AC32" s="151"/>
      <c r="AD32" s="151"/>
      <c r="AE32" s="151"/>
      <c r="AF32" s="151"/>
      <c r="AG32" s="151"/>
      <c r="AH32" s="151"/>
      <c r="AI32" s="151"/>
      <c r="AJ32" s="151"/>
      <c r="AK32" s="151"/>
      <c r="AL32" s="151"/>
      <c r="AM32" s="151"/>
      <c r="AN32" s="151"/>
      <c r="AO32" s="151"/>
      <c r="AP32" s="151"/>
      <c r="AQ32" s="151"/>
      <c r="AR32" s="151"/>
      <c r="AS32" s="151"/>
      <c r="AT32" s="151"/>
    </row>
    <row r="33" spans="1:46" ht="18.75" customHeight="1">
      <c r="A33" s="392"/>
      <c r="B33" s="141" t="s">
        <v>305</v>
      </c>
      <c r="C33" s="204">
        <v>805341.46299999999</v>
      </c>
      <c r="D33" s="204">
        <v>378170.636</v>
      </c>
      <c r="E33" s="205">
        <v>47</v>
      </c>
      <c r="F33" s="204">
        <v>3455.6979999999999</v>
      </c>
      <c r="G33" s="206">
        <v>0.4</v>
      </c>
      <c r="H33" s="204">
        <v>339.61900000000003</v>
      </c>
      <c r="I33" s="207">
        <v>0</v>
      </c>
      <c r="J33" s="204">
        <v>15887.116</v>
      </c>
      <c r="K33" s="206">
        <v>2</v>
      </c>
      <c r="L33" s="204">
        <v>191053.56299999999</v>
      </c>
      <c r="M33" s="207">
        <v>23.7</v>
      </c>
      <c r="N33" s="204">
        <v>40350.019999999997</v>
      </c>
      <c r="O33" s="207">
        <v>5</v>
      </c>
      <c r="P33" s="109">
        <v>9620.7019999999993</v>
      </c>
      <c r="Q33" s="206">
        <v>1.2</v>
      </c>
      <c r="R33" s="204">
        <v>61491</v>
      </c>
      <c r="S33" s="207">
        <v>7.6</v>
      </c>
      <c r="T33" s="204">
        <v>104973.109</v>
      </c>
      <c r="U33" s="207">
        <v>13.1</v>
      </c>
      <c r="V33" s="148" t="str">
        <f t="shared" si="1"/>
        <v>〇</v>
      </c>
      <c r="W33" s="158">
        <f t="shared" si="0"/>
        <v>99.999999999999986</v>
      </c>
      <c r="X33" s="151"/>
      <c r="Y33" s="151"/>
      <c r="Z33" s="151"/>
      <c r="AA33" s="151"/>
      <c r="AB33" s="151"/>
      <c r="AC33" s="151"/>
      <c r="AD33" s="151"/>
      <c r="AE33" s="151"/>
      <c r="AF33" s="151"/>
      <c r="AG33" s="151"/>
      <c r="AH33" s="151"/>
      <c r="AI33" s="151"/>
      <c r="AJ33" s="151"/>
      <c r="AK33" s="151"/>
      <c r="AL33" s="151"/>
      <c r="AM33" s="151"/>
      <c r="AN33" s="151"/>
      <c r="AO33" s="151"/>
      <c r="AP33" s="151"/>
      <c r="AQ33" s="151"/>
      <c r="AR33" s="151"/>
      <c r="AS33" s="151"/>
      <c r="AT33" s="151"/>
    </row>
    <row r="34" spans="1:46" ht="18.75" customHeight="1">
      <c r="A34" s="392"/>
      <c r="B34" s="141" t="s">
        <v>308</v>
      </c>
      <c r="C34" s="204">
        <v>812458</v>
      </c>
      <c r="D34" s="204">
        <v>387896</v>
      </c>
      <c r="E34" s="205">
        <v>47.699999999999996</v>
      </c>
      <c r="F34" s="204">
        <v>2970</v>
      </c>
      <c r="G34" s="206">
        <v>0.4</v>
      </c>
      <c r="H34" s="204">
        <v>501</v>
      </c>
      <c r="I34" s="207">
        <v>0.1</v>
      </c>
      <c r="J34" s="204">
        <v>15695</v>
      </c>
      <c r="K34" s="206">
        <v>1.9</v>
      </c>
      <c r="L34" s="204">
        <v>173792</v>
      </c>
      <c r="M34" s="207">
        <v>21.4</v>
      </c>
      <c r="N34" s="204">
        <v>40198</v>
      </c>
      <c r="O34" s="207">
        <v>5</v>
      </c>
      <c r="P34" s="109">
        <v>9746</v>
      </c>
      <c r="Q34" s="206">
        <v>1.2</v>
      </c>
      <c r="R34" s="204">
        <v>74707</v>
      </c>
      <c r="S34" s="207">
        <v>9.1999999999999993</v>
      </c>
      <c r="T34" s="204">
        <v>106953</v>
      </c>
      <c r="U34" s="207">
        <v>13.100000000000001</v>
      </c>
      <c r="V34" s="148" t="str">
        <f t="shared" si="1"/>
        <v>〇</v>
      </c>
      <c r="W34" s="158">
        <f t="shared" si="0"/>
        <v>100</v>
      </c>
      <c r="X34" s="151"/>
      <c r="Y34" s="151"/>
      <c r="Z34" s="151"/>
      <c r="AA34" s="151"/>
      <c r="AB34" s="151"/>
      <c r="AC34" s="151"/>
      <c r="AD34" s="151"/>
      <c r="AE34" s="151"/>
      <c r="AF34" s="151"/>
      <c r="AG34" s="151"/>
      <c r="AH34" s="151"/>
      <c r="AI34" s="151"/>
      <c r="AJ34" s="151"/>
      <c r="AK34" s="151"/>
      <c r="AL34" s="151"/>
      <c r="AM34" s="151"/>
      <c r="AN34" s="151"/>
      <c r="AO34" s="151"/>
      <c r="AP34" s="151"/>
      <c r="AQ34" s="151"/>
      <c r="AR34" s="151"/>
      <c r="AS34" s="151"/>
      <c r="AT34" s="151"/>
    </row>
    <row r="35" spans="1:46" ht="18.75" customHeight="1">
      <c r="A35" s="393"/>
      <c r="B35" s="191" t="s">
        <v>320</v>
      </c>
      <c r="C35" s="235">
        <v>821547</v>
      </c>
      <c r="D35" s="235">
        <v>390944</v>
      </c>
      <c r="E35" s="236">
        <v>47.6</v>
      </c>
      <c r="F35" s="235">
        <v>2902</v>
      </c>
      <c r="G35" s="237">
        <v>0.4</v>
      </c>
      <c r="H35" s="235">
        <v>381</v>
      </c>
      <c r="I35" s="238">
        <v>0.1</v>
      </c>
      <c r="J35" s="235">
        <v>15728</v>
      </c>
      <c r="K35" s="237">
        <v>1.9</v>
      </c>
      <c r="L35" s="235">
        <v>172787</v>
      </c>
      <c r="M35" s="238">
        <v>21</v>
      </c>
      <c r="N35" s="235">
        <v>41659</v>
      </c>
      <c r="O35" s="238">
        <v>5.0999999999999996</v>
      </c>
      <c r="P35" s="239">
        <v>10204</v>
      </c>
      <c r="Q35" s="237">
        <v>1.2</v>
      </c>
      <c r="R35" s="235">
        <v>58284</v>
      </c>
      <c r="S35" s="238">
        <v>7.1</v>
      </c>
      <c r="T35" s="235">
        <v>128658</v>
      </c>
      <c r="U35" s="238">
        <v>15.6</v>
      </c>
      <c r="V35" s="148" t="str">
        <f t="shared" si="1"/>
        <v>〇</v>
      </c>
      <c r="W35" s="158">
        <f t="shared" si="0"/>
        <v>99.999999999999986</v>
      </c>
      <c r="X35" s="151"/>
      <c r="Y35" s="151"/>
      <c r="Z35" s="151"/>
      <c r="AA35" s="151"/>
      <c r="AB35" s="151"/>
      <c r="AC35" s="151"/>
      <c r="AD35" s="151"/>
      <c r="AE35" s="151"/>
      <c r="AF35" s="151"/>
      <c r="AG35" s="151"/>
      <c r="AH35" s="151"/>
      <c r="AI35" s="151"/>
      <c r="AJ35" s="151"/>
      <c r="AK35" s="151"/>
      <c r="AL35" s="151"/>
      <c r="AM35" s="151"/>
      <c r="AN35" s="151"/>
      <c r="AO35" s="151"/>
      <c r="AP35" s="151"/>
      <c r="AQ35" s="151"/>
      <c r="AR35" s="151"/>
      <c r="AS35" s="151"/>
      <c r="AT35" s="151"/>
    </row>
    <row r="36" spans="1:46" ht="18.75" customHeight="1">
      <c r="A36" s="375" t="s">
        <v>137</v>
      </c>
      <c r="B36" s="141" t="s">
        <v>300</v>
      </c>
      <c r="C36" s="109">
        <v>391464</v>
      </c>
      <c r="D36" s="204">
        <v>131083</v>
      </c>
      <c r="E36" s="205">
        <v>33.5</v>
      </c>
      <c r="F36" s="204">
        <v>1709</v>
      </c>
      <c r="G36" s="206">
        <v>0.4</v>
      </c>
      <c r="H36" s="204">
        <v>16778</v>
      </c>
      <c r="I36" s="207">
        <v>4.3</v>
      </c>
      <c r="J36" s="204">
        <v>4911</v>
      </c>
      <c r="K36" s="206">
        <v>1.3</v>
      </c>
      <c r="L36" s="204">
        <v>144130</v>
      </c>
      <c r="M36" s="207">
        <v>36.799999999999997</v>
      </c>
      <c r="N36" s="204">
        <v>17810</v>
      </c>
      <c r="O36" s="207">
        <v>4.5</v>
      </c>
      <c r="P36" s="109">
        <v>281</v>
      </c>
      <c r="Q36" s="206">
        <v>0.1</v>
      </c>
      <c r="R36" s="204">
        <v>26750</v>
      </c>
      <c r="S36" s="207">
        <v>6.8</v>
      </c>
      <c r="T36" s="204">
        <v>48012</v>
      </c>
      <c r="U36" s="207">
        <v>12.3</v>
      </c>
      <c r="V36" s="148" t="str">
        <f t="shared" si="1"/>
        <v>〇</v>
      </c>
      <c r="W36" s="158">
        <f t="shared" si="0"/>
        <v>99.999999999999972</v>
      </c>
      <c r="X36" s="151"/>
      <c r="Y36" s="151"/>
      <c r="Z36" s="151"/>
      <c r="AA36" s="151"/>
      <c r="AB36" s="151"/>
      <c r="AC36" s="151"/>
      <c r="AD36" s="151"/>
      <c r="AE36" s="151"/>
      <c r="AF36" s="151"/>
      <c r="AG36" s="151"/>
      <c r="AH36" s="151"/>
      <c r="AI36" s="151"/>
      <c r="AJ36" s="151"/>
      <c r="AK36" s="151"/>
      <c r="AL36" s="151"/>
      <c r="AM36" s="151"/>
      <c r="AN36" s="151"/>
      <c r="AO36" s="151"/>
      <c r="AP36" s="151"/>
      <c r="AQ36" s="151"/>
      <c r="AR36" s="151"/>
      <c r="AS36" s="151"/>
      <c r="AT36" s="151"/>
    </row>
    <row r="37" spans="1:46" ht="18.75" customHeight="1">
      <c r="A37" s="392"/>
      <c r="B37" s="141" t="s">
        <v>304</v>
      </c>
      <c r="C37" s="109">
        <v>343241</v>
      </c>
      <c r="D37" s="204">
        <v>129575</v>
      </c>
      <c r="E37" s="205">
        <v>37.799999999999997</v>
      </c>
      <c r="F37" s="204">
        <v>1742</v>
      </c>
      <c r="G37" s="206">
        <v>0.5</v>
      </c>
      <c r="H37" s="204">
        <v>24545</v>
      </c>
      <c r="I37" s="207">
        <v>7.2</v>
      </c>
      <c r="J37" s="204">
        <v>5115</v>
      </c>
      <c r="K37" s="206">
        <v>1.5</v>
      </c>
      <c r="L37" s="204">
        <v>89621</v>
      </c>
      <c r="M37" s="207">
        <v>26.1</v>
      </c>
      <c r="N37" s="204">
        <v>18902</v>
      </c>
      <c r="O37" s="207">
        <v>5.6</v>
      </c>
      <c r="P37" s="109">
        <v>1005</v>
      </c>
      <c r="Q37" s="206">
        <v>0.3</v>
      </c>
      <c r="R37" s="204">
        <v>26522</v>
      </c>
      <c r="S37" s="207">
        <v>7.7</v>
      </c>
      <c r="T37" s="204">
        <v>46214</v>
      </c>
      <c r="U37" s="207">
        <v>13.3</v>
      </c>
      <c r="V37" s="148" t="str">
        <f t="shared" si="1"/>
        <v>〇</v>
      </c>
      <c r="W37" s="158">
        <f t="shared" si="0"/>
        <v>99.999999999999986</v>
      </c>
      <c r="X37" s="151"/>
      <c r="Y37" s="151"/>
      <c r="Z37" s="151"/>
      <c r="AA37" s="151"/>
      <c r="AB37" s="151"/>
      <c r="AC37" s="151"/>
      <c r="AD37" s="151"/>
      <c r="AE37" s="151"/>
      <c r="AF37" s="151"/>
      <c r="AG37" s="151"/>
      <c r="AH37" s="151"/>
      <c r="AI37" s="151"/>
      <c r="AJ37" s="151"/>
      <c r="AK37" s="151"/>
      <c r="AL37" s="151"/>
      <c r="AM37" s="151"/>
      <c r="AN37" s="151"/>
      <c r="AO37" s="151"/>
      <c r="AP37" s="151"/>
      <c r="AQ37" s="151"/>
      <c r="AR37" s="151"/>
      <c r="AS37" s="151"/>
      <c r="AT37" s="151"/>
    </row>
    <row r="38" spans="1:46" ht="18.75" customHeight="1">
      <c r="A38" s="392"/>
      <c r="B38" s="141" t="s">
        <v>305</v>
      </c>
      <c r="C38" s="109">
        <v>354094</v>
      </c>
      <c r="D38" s="204">
        <v>134402</v>
      </c>
      <c r="E38" s="205">
        <v>37.9</v>
      </c>
      <c r="F38" s="204">
        <v>1727</v>
      </c>
      <c r="G38" s="206">
        <v>0.5</v>
      </c>
      <c r="H38" s="204">
        <v>23649</v>
      </c>
      <c r="I38" s="207">
        <v>6.7</v>
      </c>
      <c r="J38" s="204">
        <v>5229</v>
      </c>
      <c r="K38" s="206">
        <v>1.5</v>
      </c>
      <c r="L38" s="204">
        <v>84631</v>
      </c>
      <c r="M38" s="207">
        <v>23.9</v>
      </c>
      <c r="N38" s="204">
        <v>20925</v>
      </c>
      <c r="O38" s="207">
        <v>5.9</v>
      </c>
      <c r="P38" s="109">
        <v>747</v>
      </c>
      <c r="Q38" s="206">
        <v>0.2</v>
      </c>
      <c r="R38" s="204">
        <v>20079</v>
      </c>
      <c r="S38" s="207">
        <v>5.7</v>
      </c>
      <c r="T38" s="204">
        <v>62705</v>
      </c>
      <c r="U38" s="207">
        <v>17.700000000000003</v>
      </c>
      <c r="V38" s="148" t="str">
        <f t="shared" si="1"/>
        <v>〇</v>
      </c>
      <c r="W38" s="158">
        <f t="shared" si="0"/>
        <v>100.00000000000001</v>
      </c>
      <c r="X38" s="151"/>
      <c r="Y38" s="151"/>
      <c r="Z38" s="151"/>
      <c r="AA38" s="151"/>
      <c r="AB38" s="151"/>
      <c r="AC38" s="151"/>
      <c r="AD38" s="151"/>
      <c r="AE38" s="151"/>
      <c r="AF38" s="151"/>
      <c r="AG38" s="151"/>
      <c r="AH38" s="151"/>
      <c r="AI38" s="151"/>
      <c r="AJ38" s="151"/>
      <c r="AK38" s="151"/>
      <c r="AL38" s="151"/>
      <c r="AM38" s="151"/>
      <c r="AN38" s="151"/>
      <c r="AO38" s="151"/>
      <c r="AP38" s="151"/>
      <c r="AQ38" s="151"/>
      <c r="AR38" s="151"/>
      <c r="AS38" s="151"/>
      <c r="AT38" s="151"/>
    </row>
    <row r="39" spans="1:46" ht="18.75" customHeight="1">
      <c r="A39" s="392"/>
      <c r="B39" s="141" t="s">
        <v>308</v>
      </c>
      <c r="C39" s="109">
        <v>345889</v>
      </c>
      <c r="D39" s="204">
        <v>137544</v>
      </c>
      <c r="E39" s="205">
        <v>39.700000000000003</v>
      </c>
      <c r="F39" s="204">
        <v>1744</v>
      </c>
      <c r="G39" s="206">
        <v>0.5</v>
      </c>
      <c r="H39" s="204">
        <v>26540</v>
      </c>
      <c r="I39" s="207">
        <v>7.7</v>
      </c>
      <c r="J39" s="204">
        <v>4736</v>
      </c>
      <c r="K39" s="206">
        <v>1.4</v>
      </c>
      <c r="L39" s="204">
        <v>77673</v>
      </c>
      <c r="M39" s="207">
        <v>22.5</v>
      </c>
      <c r="N39" s="204">
        <v>20321</v>
      </c>
      <c r="O39" s="207">
        <v>5.9</v>
      </c>
      <c r="P39" s="109">
        <v>659</v>
      </c>
      <c r="Q39" s="206">
        <v>0.2</v>
      </c>
      <c r="R39" s="204">
        <v>19774</v>
      </c>
      <c r="S39" s="207">
        <v>5.7</v>
      </c>
      <c r="T39" s="204">
        <v>56898</v>
      </c>
      <c r="U39" s="207">
        <v>16.399999999999999</v>
      </c>
      <c r="V39" s="148" t="str">
        <f t="shared" si="1"/>
        <v>〇</v>
      </c>
      <c r="W39" s="158">
        <f t="shared" si="0"/>
        <v>100.00000000000003</v>
      </c>
      <c r="X39" s="151"/>
      <c r="Y39" s="151"/>
      <c r="Z39" s="151"/>
      <c r="AA39" s="151"/>
      <c r="AB39" s="151"/>
      <c r="AC39" s="151"/>
      <c r="AD39" s="151"/>
      <c r="AE39" s="151"/>
      <c r="AF39" s="151"/>
      <c r="AG39" s="151"/>
      <c r="AH39" s="151"/>
      <c r="AI39" s="151"/>
      <c r="AJ39" s="151"/>
      <c r="AK39" s="151"/>
      <c r="AL39" s="151"/>
      <c r="AM39" s="151"/>
      <c r="AN39" s="151"/>
      <c r="AO39" s="151"/>
      <c r="AP39" s="151"/>
      <c r="AQ39" s="151"/>
      <c r="AR39" s="151"/>
      <c r="AS39" s="151"/>
      <c r="AT39" s="151"/>
    </row>
    <row r="40" spans="1:46" ht="18.75" customHeight="1">
      <c r="A40" s="393"/>
      <c r="B40" s="191" t="s">
        <v>320</v>
      </c>
      <c r="C40" s="239">
        <v>362647</v>
      </c>
      <c r="D40" s="235">
        <v>137317</v>
      </c>
      <c r="E40" s="236">
        <v>37.9</v>
      </c>
      <c r="F40" s="235">
        <v>1744</v>
      </c>
      <c r="G40" s="237">
        <v>0.5</v>
      </c>
      <c r="H40" s="235">
        <v>29606</v>
      </c>
      <c r="I40" s="238">
        <v>8.1999999999999993</v>
      </c>
      <c r="J40" s="235">
        <v>4674</v>
      </c>
      <c r="K40" s="237">
        <v>1.3</v>
      </c>
      <c r="L40" s="235">
        <v>81469</v>
      </c>
      <c r="M40" s="238">
        <v>22.5</v>
      </c>
      <c r="N40" s="235">
        <v>21824</v>
      </c>
      <c r="O40" s="238">
        <v>6</v>
      </c>
      <c r="P40" s="239">
        <v>784</v>
      </c>
      <c r="Q40" s="237">
        <v>0.2</v>
      </c>
      <c r="R40" s="235">
        <v>18603</v>
      </c>
      <c r="S40" s="238">
        <v>5.0999999999999996</v>
      </c>
      <c r="T40" s="235">
        <v>66626</v>
      </c>
      <c r="U40" s="238">
        <v>18.3</v>
      </c>
      <c r="V40" s="148" t="str">
        <f t="shared" si="1"/>
        <v>〇</v>
      </c>
      <c r="W40" s="158">
        <f t="shared" si="0"/>
        <v>99.999999999999986</v>
      </c>
      <c r="X40" s="151"/>
      <c r="Y40" s="151"/>
      <c r="Z40" s="151"/>
      <c r="AA40" s="151"/>
      <c r="AB40" s="151"/>
      <c r="AC40" s="151"/>
      <c r="AD40" s="151"/>
      <c r="AE40" s="151"/>
      <c r="AF40" s="151"/>
      <c r="AG40" s="151"/>
      <c r="AH40" s="151"/>
      <c r="AI40" s="151"/>
      <c r="AJ40" s="151"/>
      <c r="AK40" s="151"/>
      <c r="AL40" s="151"/>
      <c r="AM40" s="151"/>
      <c r="AN40" s="151"/>
      <c r="AO40" s="151"/>
      <c r="AP40" s="151"/>
      <c r="AQ40" s="151"/>
      <c r="AR40" s="151"/>
      <c r="AS40" s="151"/>
      <c r="AT40" s="151"/>
    </row>
    <row r="41" spans="1:46" ht="18.75" customHeight="1">
      <c r="A41" s="375" t="s">
        <v>89</v>
      </c>
      <c r="B41" s="141" t="s">
        <v>300</v>
      </c>
      <c r="C41" s="109">
        <v>490300</v>
      </c>
      <c r="D41" s="204">
        <v>133682</v>
      </c>
      <c r="E41" s="205">
        <v>27.3</v>
      </c>
      <c r="F41" s="204">
        <v>3209</v>
      </c>
      <c r="G41" s="206">
        <v>0.7</v>
      </c>
      <c r="H41" s="204">
        <v>59758</v>
      </c>
      <c r="I41" s="207">
        <v>12.2</v>
      </c>
      <c r="J41" s="204">
        <v>6911</v>
      </c>
      <c r="K41" s="206">
        <v>1.4</v>
      </c>
      <c r="L41" s="204">
        <v>161303</v>
      </c>
      <c r="M41" s="207">
        <v>32.9</v>
      </c>
      <c r="N41" s="204">
        <v>20157</v>
      </c>
      <c r="O41" s="207">
        <v>4.0999999999999996</v>
      </c>
      <c r="P41" s="109">
        <v>733</v>
      </c>
      <c r="Q41" s="206">
        <v>0.1</v>
      </c>
      <c r="R41" s="204">
        <v>50728</v>
      </c>
      <c r="S41" s="207">
        <v>10.3</v>
      </c>
      <c r="T41" s="204">
        <v>53819</v>
      </c>
      <c r="U41" s="207">
        <v>11</v>
      </c>
      <c r="V41" s="148" t="str">
        <f t="shared" si="1"/>
        <v>〇</v>
      </c>
      <c r="W41" s="158">
        <f t="shared" si="0"/>
        <v>99.999999999999986</v>
      </c>
      <c r="X41" s="151"/>
      <c r="Y41" s="151"/>
      <c r="Z41" s="151"/>
      <c r="AA41" s="151"/>
      <c r="AB41" s="151"/>
      <c r="AC41" s="151"/>
      <c r="AD41" s="151"/>
      <c r="AE41" s="151"/>
      <c r="AF41" s="151"/>
      <c r="AG41" s="151"/>
      <c r="AH41" s="151"/>
      <c r="AI41" s="151"/>
      <c r="AJ41" s="151"/>
      <c r="AK41" s="151"/>
      <c r="AL41" s="151"/>
      <c r="AM41" s="151"/>
      <c r="AN41" s="151"/>
      <c r="AO41" s="151"/>
      <c r="AP41" s="151"/>
      <c r="AQ41" s="151"/>
      <c r="AR41" s="151"/>
      <c r="AS41" s="151"/>
      <c r="AT41" s="151"/>
    </row>
    <row r="42" spans="1:46" ht="18.75" customHeight="1">
      <c r="A42" s="392"/>
      <c r="B42" s="141" t="s">
        <v>304</v>
      </c>
      <c r="C42" s="109">
        <v>450148</v>
      </c>
      <c r="D42" s="204">
        <v>132094</v>
      </c>
      <c r="E42" s="205">
        <v>29.3</v>
      </c>
      <c r="F42" s="204">
        <v>3283</v>
      </c>
      <c r="G42" s="206">
        <v>0.7</v>
      </c>
      <c r="H42" s="204">
        <v>69967</v>
      </c>
      <c r="I42" s="207">
        <v>15.5</v>
      </c>
      <c r="J42" s="204">
        <v>7242</v>
      </c>
      <c r="K42" s="206">
        <v>1.6</v>
      </c>
      <c r="L42" s="204">
        <v>106153</v>
      </c>
      <c r="M42" s="207">
        <v>23.6</v>
      </c>
      <c r="N42" s="204">
        <v>28040</v>
      </c>
      <c r="O42" s="207">
        <v>6.2</v>
      </c>
      <c r="P42" s="109">
        <v>2777</v>
      </c>
      <c r="Q42" s="206">
        <v>0.6</v>
      </c>
      <c r="R42" s="204">
        <v>43996</v>
      </c>
      <c r="S42" s="207">
        <v>9.8000000000000007</v>
      </c>
      <c r="T42" s="204">
        <v>56596</v>
      </c>
      <c r="U42" s="207">
        <v>12.7</v>
      </c>
      <c r="V42" s="148" t="str">
        <f t="shared" si="1"/>
        <v>〇</v>
      </c>
      <c r="W42" s="158">
        <f t="shared" si="0"/>
        <v>100</v>
      </c>
      <c r="X42" s="151"/>
      <c r="Y42" s="151"/>
      <c r="Z42" s="151"/>
      <c r="AA42" s="151"/>
      <c r="AB42" s="151"/>
      <c r="AC42" s="151"/>
      <c r="AD42" s="151"/>
      <c r="AE42" s="151"/>
      <c r="AF42" s="151"/>
      <c r="AG42" s="151"/>
      <c r="AH42" s="151"/>
      <c r="AI42" s="151"/>
      <c r="AJ42" s="151"/>
      <c r="AK42" s="151"/>
      <c r="AL42" s="151"/>
      <c r="AM42" s="151"/>
      <c r="AN42" s="151"/>
      <c r="AO42" s="151"/>
      <c r="AP42" s="151"/>
      <c r="AQ42" s="151"/>
      <c r="AR42" s="151"/>
      <c r="AS42" s="151"/>
      <c r="AT42" s="151"/>
    </row>
    <row r="43" spans="1:46" ht="18.75" customHeight="1">
      <c r="A43" s="392"/>
      <c r="B43" s="141" t="s">
        <v>305</v>
      </c>
      <c r="C43" s="109">
        <v>436288</v>
      </c>
      <c r="D43" s="204">
        <v>134988</v>
      </c>
      <c r="E43" s="205">
        <v>30.9</v>
      </c>
      <c r="F43" s="204">
        <v>3237</v>
      </c>
      <c r="G43" s="206">
        <v>0.7</v>
      </c>
      <c r="H43" s="204">
        <v>69540</v>
      </c>
      <c r="I43" s="207">
        <v>15.9</v>
      </c>
      <c r="J43" s="204">
        <v>7422</v>
      </c>
      <c r="K43" s="206">
        <v>1.7</v>
      </c>
      <c r="L43" s="204">
        <v>92922</v>
      </c>
      <c r="M43" s="207">
        <v>21.3</v>
      </c>
      <c r="N43" s="204">
        <v>25437</v>
      </c>
      <c r="O43" s="207">
        <v>5.8</v>
      </c>
      <c r="P43" s="109">
        <v>1208</v>
      </c>
      <c r="Q43" s="206">
        <v>0.3</v>
      </c>
      <c r="R43" s="204">
        <v>39512</v>
      </c>
      <c r="S43" s="207">
        <v>9.1</v>
      </c>
      <c r="T43" s="204">
        <v>62022</v>
      </c>
      <c r="U43" s="207">
        <v>14.3</v>
      </c>
      <c r="V43" s="148" t="str">
        <f t="shared" si="1"/>
        <v>〇</v>
      </c>
      <c r="W43" s="158">
        <f t="shared" si="0"/>
        <v>99.999999999999986</v>
      </c>
      <c r="X43" s="151"/>
      <c r="Y43" s="151"/>
      <c r="Z43" s="151"/>
      <c r="AA43" s="151"/>
      <c r="AB43" s="151"/>
      <c r="AC43" s="151"/>
      <c r="AD43" s="151"/>
      <c r="AE43" s="151"/>
      <c r="AF43" s="151"/>
      <c r="AG43" s="151"/>
      <c r="AH43" s="151"/>
      <c r="AI43" s="151"/>
      <c r="AJ43" s="151"/>
      <c r="AK43" s="151"/>
      <c r="AL43" s="151"/>
      <c r="AM43" s="151"/>
      <c r="AN43" s="151"/>
      <c r="AO43" s="151"/>
      <c r="AP43" s="151"/>
      <c r="AQ43" s="151"/>
      <c r="AR43" s="151"/>
      <c r="AS43" s="151"/>
      <c r="AT43" s="151"/>
    </row>
    <row r="44" spans="1:46" ht="18.75" customHeight="1">
      <c r="A44" s="392"/>
      <c r="B44" s="141" t="s">
        <v>308</v>
      </c>
      <c r="C44" s="109">
        <v>440273</v>
      </c>
      <c r="D44" s="204">
        <v>135601</v>
      </c>
      <c r="E44" s="205">
        <v>30.8</v>
      </c>
      <c r="F44" s="204">
        <v>3277</v>
      </c>
      <c r="G44" s="206">
        <v>0.7</v>
      </c>
      <c r="H44" s="204">
        <v>76945</v>
      </c>
      <c r="I44" s="207">
        <v>17.5</v>
      </c>
      <c r="J44" s="204">
        <v>7435</v>
      </c>
      <c r="K44" s="206">
        <v>1.7</v>
      </c>
      <c r="L44" s="204">
        <v>88954</v>
      </c>
      <c r="M44" s="207">
        <v>20.2</v>
      </c>
      <c r="N44" s="204">
        <v>22557</v>
      </c>
      <c r="O44" s="207">
        <v>5.0999999999999996</v>
      </c>
      <c r="P44" s="109">
        <v>556</v>
      </c>
      <c r="Q44" s="206">
        <v>0.1</v>
      </c>
      <c r="R44" s="204">
        <v>40352</v>
      </c>
      <c r="S44" s="207">
        <v>9.1999999999999993</v>
      </c>
      <c r="T44" s="204">
        <v>64596</v>
      </c>
      <c r="U44" s="207">
        <v>14.7</v>
      </c>
      <c r="V44" s="148" t="str">
        <f t="shared" si="1"/>
        <v>〇</v>
      </c>
      <c r="W44" s="158">
        <f t="shared" si="0"/>
        <v>100</v>
      </c>
      <c r="X44" s="151"/>
      <c r="Y44" s="151"/>
      <c r="Z44" s="151"/>
      <c r="AA44" s="151"/>
      <c r="AB44" s="151"/>
      <c r="AC44" s="151"/>
      <c r="AD44" s="151"/>
      <c r="AE44" s="151"/>
      <c r="AF44" s="151"/>
      <c r="AG44" s="151"/>
      <c r="AH44" s="151"/>
      <c r="AI44" s="151"/>
      <c r="AJ44" s="151"/>
      <c r="AK44" s="151"/>
      <c r="AL44" s="151"/>
      <c r="AM44" s="151"/>
      <c r="AN44" s="151"/>
      <c r="AO44" s="151"/>
      <c r="AP44" s="151"/>
      <c r="AQ44" s="151"/>
      <c r="AR44" s="151"/>
      <c r="AS44" s="151"/>
      <c r="AT44" s="151"/>
    </row>
    <row r="45" spans="1:46" ht="18.75" customHeight="1">
      <c r="A45" s="393"/>
      <c r="B45" s="191" t="s">
        <v>320</v>
      </c>
      <c r="C45" s="239">
        <v>465822</v>
      </c>
      <c r="D45" s="235">
        <v>134000</v>
      </c>
      <c r="E45" s="236">
        <v>28.8</v>
      </c>
      <c r="F45" s="235">
        <v>3264</v>
      </c>
      <c r="G45" s="237">
        <v>0.7</v>
      </c>
      <c r="H45" s="235">
        <v>85461</v>
      </c>
      <c r="I45" s="238">
        <v>18.3</v>
      </c>
      <c r="J45" s="235">
        <v>7455</v>
      </c>
      <c r="K45" s="237">
        <v>1.7000000000000002</v>
      </c>
      <c r="L45" s="235">
        <v>90361</v>
      </c>
      <c r="M45" s="238">
        <v>19.399999999999999</v>
      </c>
      <c r="N45" s="235">
        <v>29299</v>
      </c>
      <c r="O45" s="238">
        <v>6.3</v>
      </c>
      <c r="P45" s="239">
        <v>1060</v>
      </c>
      <c r="Q45" s="237">
        <v>0.2</v>
      </c>
      <c r="R45" s="235">
        <v>39135</v>
      </c>
      <c r="S45" s="238">
        <v>8.4</v>
      </c>
      <c r="T45" s="235">
        <v>75787</v>
      </c>
      <c r="U45" s="238">
        <v>16.200000000000003</v>
      </c>
      <c r="V45" s="148" t="str">
        <f t="shared" si="1"/>
        <v>〇</v>
      </c>
      <c r="W45" s="158">
        <f t="shared" si="0"/>
        <v>100.00000000000001</v>
      </c>
      <c r="X45" s="151"/>
      <c r="Y45" s="151"/>
      <c r="Z45" s="151"/>
      <c r="AA45" s="151"/>
      <c r="AB45" s="151"/>
      <c r="AC45" s="151"/>
      <c r="AD45" s="151"/>
      <c r="AE45" s="151"/>
      <c r="AF45" s="151"/>
      <c r="AG45" s="151"/>
      <c r="AH45" s="151"/>
      <c r="AI45" s="151"/>
      <c r="AJ45" s="151"/>
      <c r="AK45" s="151"/>
      <c r="AL45" s="151"/>
      <c r="AM45" s="151"/>
      <c r="AN45" s="151"/>
      <c r="AO45" s="151"/>
      <c r="AP45" s="151"/>
      <c r="AQ45" s="151"/>
      <c r="AR45" s="151"/>
      <c r="AS45" s="151"/>
      <c r="AT45" s="151"/>
    </row>
    <row r="46" spans="1:46" ht="18.75" customHeight="1">
      <c r="A46" s="375" t="s">
        <v>52</v>
      </c>
      <c r="B46" s="141" t="s">
        <v>300</v>
      </c>
      <c r="C46" s="204">
        <v>409766</v>
      </c>
      <c r="D46" s="204">
        <v>139759</v>
      </c>
      <c r="E46" s="205">
        <v>34.1</v>
      </c>
      <c r="F46" s="204">
        <v>2377</v>
      </c>
      <c r="G46" s="206">
        <v>0.6</v>
      </c>
      <c r="H46" s="204">
        <v>17935</v>
      </c>
      <c r="I46" s="207">
        <v>4.4000000000000004</v>
      </c>
      <c r="J46" s="204">
        <v>4787</v>
      </c>
      <c r="K46" s="206">
        <v>1.2</v>
      </c>
      <c r="L46" s="204">
        <v>136608</v>
      </c>
      <c r="M46" s="207">
        <v>33.299999999999997</v>
      </c>
      <c r="N46" s="204">
        <v>18749</v>
      </c>
      <c r="O46" s="207">
        <v>4.5999999999999996</v>
      </c>
      <c r="P46" s="109">
        <v>1010</v>
      </c>
      <c r="Q46" s="206">
        <v>0.2</v>
      </c>
      <c r="R46" s="204">
        <v>42151</v>
      </c>
      <c r="S46" s="207">
        <v>10.3</v>
      </c>
      <c r="T46" s="204">
        <v>46390</v>
      </c>
      <c r="U46" s="207">
        <v>11.3</v>
      </c>
      <c r="V46" s="148" t="str">
        <f t="shared" si="1"/>
        <v>〇</v>
      </c>
      <c r="W46" s="158">
        <f t="shared" si="0"/>
        <v>99.999999999999986</v>
      </c>
      <c r="X46" s="151"/>
      <c r="Y46" s="151"/>
      <c r="Z46" s="151"/>
      <c r="AA46" s="151"/>
      <c r="AB46" s="151"/>
      <c r="AC46" s="151"/>
      <c r="AD46" s="151"/>
      <c r="AE46" s="151"/>
      <c r="AF46" s="151"/>
      <c r="AG46" s="151"/>
      <c r="AH46" s="151"/>
      <c r="AI46" s="151"/>
      <c r="AJ46" s="151"/>
      <c r="AK46" s="151"/>
      <c r="AL46" s="151"/>
      <c r="AM46" s="151"/>
      <c r="AN46" s="151"/>
      <c r="AO46" s="151"/>
      <c r="AP46" s="151"/>
      <c r="AQ46" s="151"/>
      <c r="AR46" s="151"/>
      <c r="AS46" s="151"/>
      <c r="AT46" s="151"/>
    </row>
    <row r="47" spans="1:46" ht="18.75" customHeight="1">
      <c r="A47" s="392"/>
      <c r="B47" s="141" t="s">
        <v>304</v>
      </c>
      <c r="C47" s="204">
        <v>363053</v>
      </c>
      <c r="D47" s="204">
        <v>137875</v>
      </c>
      <c r="E47" s="205">
        <v>38</v>
      </c>
      <c r="F47" s="204">
        <v>2436</v>
      </c>
      <c r="G47" s="206">
        <v>0.7</v>
      </c>
      <c r="H47" s="204">
        <v>26238</v>
      </c>
      <c r="I47" s="207">
        <v>7.2</v>
      </c>
      <c r="J47" s="204">
        <v>4733</v>
      </c>
      <c r="K47" s="206">
        <v>1.3</v>
      </c>
      <c r="L47" s="204">
        <v>85266</v>
      </c>
      <c r="M47" s="207">
        <v>23.5</v>
      </c>
      <c r="N47" s="204">
        <v>18080</v>
      </c>
      <c r="O47" s="207">
        <v>5</v>
      </c>
      <c r="P47" s="109">
        <v>894</v>
      </c>
      <c r="Q47" s="206">
        <v>0.3</v>
      </c>
      <c r="R47" s="204">
        <v>36044</v>
      </c>
      <c r="S47" s="207">
        <v>9.9280270373747079</v>
      </c>
      <c r="T47" s="204">
        <v>51487</v>
      </c>
      <c r="U47" s="207">
        <v>14.1</v>
      </c>
      <c r="V47" s="148" t="str">
        <f t="shared" si="1"/>
        <v>〇</v>
      </c>
      <c r="W47" s="158">
        <f t="shared" si="0"/>
        <v>100.0280270373747</v>
      </c>
      <c r="X47" s="151"/>
      <c r="Y47" s="151"/>
      <c r="Z47" s="151"/>
      <c r="AA47" s="151"/>
      <c r="AB47" s="151"/>
      <c r="AC47" s="151"/>
      <c r="AD47" s="151"/>
      <c r="AE47" s="151"/>
      <c r="AF47" s="151"/>
      <c r="AG47" s="151"/>
      <c r="AH47" s="151"/>
      <c r="AI47" s="151"/>
      <c r="AJ47" s="151"/>
      <c r="AK47" s="151"/>
      <c r="AL47" s="151"/>
      <c r="AM47" s="151"/>
      <c r="AN47" s="151"/>
      <c r="AO47" s="151"/>
      <c r="AP47" s="151"/>
      <c r="AQ47" s="151"/>
      <c r="AR47" s="151"/>
      <c r="AS47" s="151"/>
      <c r="AT47" s="151"/>
    </row>
    <row r="48" spans="1:46" ht="18.75" customHeight="1">
      <c r="A48" s="392"/>
      <c r="B48" s="141" t="s">
        <v>305</v>
      </c>
      <c r="C48" s="204">
        <v>360822</v>
      </c>
      <c r="D48" s="204">
        <v>139821</v>
      </c>
      <c r="E48" s="205">
        <v>38.799999999999997</v>
      </c>
      <c r="F48" s="204">
        <v>2443</v>
      </c>
      <c r="G48" s="206">
        <v>0.7</v>
      </c>
      <c r="H48" s="204">
        <v>27241</v>
      </c>
      <c r="I48" s="207">
        <v>7.6</v>
      </c>
      <c r="J48" s="204">
        <v>4776</v>
      </c>
      <c r="K48" s="206">
        <v>1.3</v>
      </c>
      <c r="L48" s="204">
        <v>76854</v>
      </c>
      <c r="M48" s="207">
        <v>21.3</v>
      </c>
      <c r="N48" s="204">
        <v>19212</v>
      </c>
      <c r="O48" s="207">
        <v>5.3</v>
      </c>
      <c r="P48" s="109">
        <v>834</v>
      </c>
      <c r="Q48" s="206">
        <v>0.2</v>
      </c>
      <c r="R48" s="204">
        <v>36452</v>
      </c>
      <c r="S48" s="207">
        <v>10.1</v>
      </c>
      <c r="T48" s="204">
        <v>53189</v>
      </c>
      <c r="U48" s="207">
        <v>14.7</v>
      </c>
      <c r="V48" s="148" t="str">
        <f t="shared" si="1"/>
        <v>〇</v>
      </c>
      <c r="W48" s="158">
        <f t="shared" si="0"/>
        <v>100</v>
      </c>
      <c r="X48" s="151"/>
      <c r="Y48" s="151"/>
      <c r="Z48" s="151"/>
      <c r="AA48" s="151"/>
      <c r="AB48" s="151"/>
      <c r="AC48" s="151"/>
      <c r="AD48" s="151"/>
      <c r="AE48" s="151"/>
      <c r="AF48" s="151"/>
      <c r="AG48" s="151"/>
      <c r="AH48" s="151"/>
      <c r="AI48" s="151"/>
      <c r="AJ48" s="151"/>
      <c r="AK48" s="151"/>
      <c r="AL48" s="151"/>
      <c r="AM48" s="151"/>
      <c r="AN48" s="151"/>
      <c r="AO48" s="151"/>
      <c r="AP48" s="151"/>
      <c r="AQ48" s="151"/>
      <c r="AR48" s="151"/>
      <c r="AS48" s="151"/>
      <c r="AT48" s="151"/>
    </row>
    <row r="49" spans="1:46" ht="18.75" customHeight="1">
      <c r="A49" s="392"/>
      <c r="B49" s="141" t="s">
        <v>308</v>
      </c>
      <c r="C49" s="204">
        <v>364751</v>
      </c>
      <c r="D49" s="204">
        <v>141996</v>
      </c>
      <c r="E49" s="205">
        <v>38.9</v>
      </c>
      <c r="F49" s="204">
        <v>2471</v>
      </c>
      <c r="G49" s="206">
        <v>0.7</v>
      </c>
      <c r="H49" s="204">
        <v>29727</v>
      </c>
      <c r="I49" s="207">
        <v>8.1999999999999993</v>
      </c>
      <c r="J49" s="204">
        <v>5153</v>
      </c>
      <c r="K49" s="206">
        <v>1.4</v>
      </c>
      <c r="L49" s="204">
        <v>73813</v>
      </c>
      <c r="M49" s="207">
        <v>20.2</v>
      </c>
      <c r="N49" s="204">
        <v>20002</v>
      </c>
      <c r="O49" s="207">
        <v>5.5</v>
      </c>
      <c r="P49" s="109">
        <v>1357</v>
      </c>
      <c r="Q49" s="206">
        <v>0.4</v>
      </c>
      <c r="R49" s="204">
        <v>34010</v>
      </c>
      <c r="S49" s="207">
        <v>9.3000000000000007</v>
      </c>
      <c r="T49" s="204">
        <v>56222</v>
      </c>
      <c r="U49" s="207">
        <v>15.4</v>
      </c>
      <c r="V49" s="148" t="str">
        <f t="shared" si="1"/>
        <v>〇</v>
      </c>
      <c r="W49" s="158">
        <f t="shared" si="0"/>
        <v>100</v>
      </c>
      <c r="X49" s="151"/>
      <c r="Y49" s="151"/>
      <c r="Z49" s="151"/>
      <c r="AA49" s="151"/>
      <c r="AB49" s="151"/>
      <c r="AC49" s="151"/>
      <c r="AD49" s="151"/>
      <c r="AE49" s="151"/>
      <c r="AF49" s="151"/>
      <c r="AG49" s="151"/>
      <c r="AH49" s="151"/>
      <c r="AI49" s="151"/>
      <c r="AJ49" s="151"/>
      <c r="AK49" s="151"/>
      <c r="AL49" s="151"/>
      <c r="AM49" s="151"/>
      <c r="AN49" s="151"/>
      <c r="AO49" s="151"/>
      <c r="AP49" s="151"/>
      <c r="AQ49" s="151"/>
      <c r="AR49" s="151"/>
      <c r="AS49" s="151"/>
      <c r="AT49" s="151"/>
    </row>
    <row r="50" spans="1:46" ht="18.75" customHeight="1">
      <c r="A50" s="393"/>
      <c r="B50" s="191" t="s">
        <v>320</v>
      </c>
      <c r="C50" s="235">
        <v>386462</v>
      </c>
      <c r="D50" s="235">
        <v>141926</v>
      </c>
      <c r="E50" s="236">
        <v>36.700000000000003</v>
      </c>
      <c r="F50" s="235">
        <v>2535</v>
      </c>
      <c r="G50" s="237">
        <v>0.7</v>
      </c>
      <c r="H50" s="235">
        <v>34796</v>
      </c>
      <c r="I50" s="238">
        <v>9</v>
      </c>
      <c r="J50" s="235">
        <v>5320</v>
      </c>
      <c r="K50" s="237">
        <v>1.4</v>
      </c>
      <c r="L50" s="235">
        <v>76670</v>
      </c>
      <c r="M50" s="238">
        <v>19.8</v>
      </c>
      <c r="N50" s="235">
        <v>21178</v>
      </c>
      <c r="O50" s="238">
        <v>5.5</v>
      </c>
      <c r="P50" s="239">
        <v>1003</v>
      </c>
      <c r="Q50" s="237">
        <v>0.3</v>
      </c>
      <c r="R50" s="235">
        <v>32320</v>
      </c>
      <c r="S50" s="238">
        <v>8.1</v>
      </c>
      <c r="T50" s="235">
        <v>70714</v>
      </c>
      <c r="U50" s="238">
        <v>18.499999999999993</v>
      </c>
      <c r="V50" s="148" t="str">
        <f t="shared" si="1"/>
        <v>〇</v>
      </c>
      <c r="W50" s="158">
        <f t="shared" si="0"/>
        <v>100</v>
      </c>
      <c r="X50" s="151"/>
      <c r="Y50" s="151"/>
      <c r="Z50" s="151"/>
      <c r="AA50" s="151"/>
      <c r="AB50" s="151"/>
      <c r="AC50" s="151"/>
      <c r="AD50" s="151"/>
      <c r="AE50" s="151"/>
      <c r="AF50" s="151"/>
      <c r="AG50" s="151"/>
      <c r="AH50" s="151"/>
      <c r="AI50" s="151"/>
      <c r="AJ50" s="151"/>
      <c r="AK50" s="151"/>
      <c r="AL50" s="151"/>
      <c r="AM50" s="151"/>
      <c r="AN50" s="151"/>
      <c r="AO50" s="151"/>
      <c r="AP50" s="151"/>
      <c r="AQ50" s="151"/>
      <c r="AR50" s="151"/>
      <c r="AS50" s="151"/>
      <c r="AT50" s="151"/>
    </row>
    <row r="51" spans="1:46" ht="18.75" customHeight="1">
      <c r="A51" s="399" t="s">
        <v>90</v>
      </c>
      <c r="B51" s="141" t="s">
        <v>300</v>
      </c>
      <c r="C51" s="204">
        <v>451429</v>
      </c>
      <c r="D51" s="204">
        <v>148178</v>
      </c>
      <c r="E51" s="205">
        <v>32.799999999999997</v>
      </c>
      <c r="F51" s="204">
        <v>3614</v>
      </c>
      <c r="G51" s="206">
        <v>0.8</v>
      </c>
      <c r="H51" s="204">
        <v>24554</v>
      </c>
      <c r="I51" s="207">
        <v>5.4</v>
      </c>
      <c r="J51" s="204">
        <v>4171</v>
      </c>
      <c r="K51" s="206">
        <v>0.9</v>
      </c>
      <c r="L51" s="204">
        <v>149845</v>
      </c>
      <c r="M51" s="207">
        <v>33.200000000000003</v>
      </c>
      <c r="N51" s="204">
        <v>22756</v>
      </c>
      <c r="O51" s="207">
        <v>5</v>
      </c>
      <c r="P51" s="109">
        <v>1578</v>
      </c>
      <c r="Q51" s="206">
        <v>0.3</v>
      </c>
      <c r="R51" s="204">
        <v>38869</v>
      </c>
      <c r="S51" s="207">
        <v>8.6</v>
      </c>
      <c r="T51" s="204">
        <v>57864</v>
      </c>
      <c r="U51" s="207">
        <v>12.8</v>
      </c>
      <c r="V51" s="148" t="str">
        <f t="shared" si="1"/>
        <v>〇</v>
      </c>
      <c r="W51" s="158">
        <f t="shared" si="0"/>
        <v>99.799999999999983</v>
      </c>
      <c r="X51" s="151"/>
      <c r="Y51" s="151"/>
      <c r="Z51" s="151"/>
      <c r="AA51" s="151"/>
      <c r="AB51" s="151"/>
      <c r="AC51" s="151"/>
      <c r="AD51" s="151"/>
      <c r="AE51" s="151"/>
      <c r="AF51" s="151"/>
      <c r="AG51" s="151"/>
      <c r="AH51" s="151"/>
      <c r="AI51" s="151"/>
      <c r="AJ51" s="151"/>
      <c r="AK51" s="151"/>
      <c r="AL51" s="151"/>
      <c r="AM51" s="151"/>
      <c r="AN51" s="151"/>
      <c r="AO51" s="151"/>
      <c r="AP51" s="151"/>
      <c r="AQ51" s="151"/>
      <c r="AR51" s="151"/>
      <c r="AS51" s="151"/>
      <c r="AT51" s="151"/>
    </row>
    <row r="52" spans="1:46" ht="18.75" customHeight="1">
      <c r="A52" s="376"/>
      <c r="B52" s="141" t="s">
        <v>304</v>
      </c>
      <c r="C52" s="204">
        <v>394601.51399999997</v>
      </c>
      <c r="D52" s="204">
        <v>145001.15700000001</v>
      </c>
      <c r="E52" s="205">
        <v>36.700000000000003</v>
      </c>
      <c r="F52" s="204">
        <v>3684.027</v>
      </c>
      <c r="G52" s="206">
        <v>0.9</v>
      </c>
      <c r="H52" s="204">
        <v>35026.248</v>
      </c>
      <c r="I52" s="207">
        <v>8.9</v>
      </c>
      <c r="J52" s="204">
        <v>4239.4870000000001</v>
      </c>
      <c r="K52" s="206">
        <v>1.1000000000000001</v>
      </c>
      <c r="L52" s="204">
        <v>94136.687000000005</v>
      </c>
      <c r="M52" s="207">
        <v>23.9</v>
      </c>
      <c r="N52" s="204">
        <v>22230.491999999998</v>
      </c>
      <c r="O52" s="207">
        <v>5.6</v>
      </c>
      <c r="P52" s="109">
        <v>2002.55</v>
      </c>
      <c r="Q52" s="206">
        <v>0.5</v>
      </c>
      <c r="R52" s="204">
        <v>29461.8</v>
      </c>
      <c r="S52" s="207">
        <v>7.5</v>
      </c>
      <c r="T52" s="204">
        <v>58819.065999999999</v>
      </c>
      <c r="U52" s="207">
        <v>14.9</v>
      </c>
      <c r="V52" s="148" t="str">
        <f t="shared" si="1"/>
        <v>〇</v>
      </c>
      <c r="W52" s="158">
        <f>E52+G52+I52+K52+M52+O52+Q52+S52+U52</f>
        <v>100</v>
      </c>
      <c r="X52" s="151"/>
      <c r="Y52" s="151"/>
      <c r="Z52" s="151"/>
      <c r="AA52" s="151"/>
      <c r="AB52" s="151"/>
      <c r="AC52" s="151"/>
      <c r="AD52" s="151"/>
      <c r="AE52" s="151"/>
      <c r="AF52" s="151"/>
      <c r="AG52" s="151"/>
      <c r="AH52" s="151"/>
      <c r="AI52" s="151"/>
      <c r="AJ52" s="151"/>
      <c r="AK52" s="151"/>
      <c r="AL52" s="151"/>
      <c r="AM52" s="151"/>
      <c r="AN52" s="151"/>
      <c r="AO52" s="151"/>
      <c r="AP52" s="151"/>
      <c r="AQ52" s="151"/>
      <c r="AR52" s="151"/>
      <c r="AS52" s="151"/>
      <c r="AT52" s="151"/>
    </row>
    <row r="53" spans="1:46" ht="18.75" customHeight="1">
      <c r="A53" s="376"/>
      <c r="B53" s="141" t="s">
        <v>305</v>
      </c>
      <c r="C53" s="204">
        <v>396006</v>
      </c>
      <c r="D53" s="204">
        <v>150582</v>
      </c>
      <c r="E53" s="205">
        <v>38</v>
      </c>
      <c r="F53" s="204">
        <v>3680</v>
      </c>
      <c r="G53" s="206">
        <v>0.9</v>
      </c>
      <c r="H53" s="204">
        <v>33648</v>
      </c>
      <c r="I53" s="207">
        <v>8.5</v>
      </c>
      <c r="J53" s="204">
        <v>4207</v>
      </c>
      <c r="K53" s="206">
        <v>1.1000000000000001</v>
      </c>
      <c r="L53" s="204">
        <v>82775</v>
      </c>
      <c r="M53" s="207">
        <v>20.9</v>
      </c>
      <c r="N53" s="204">
        <v>20132</v>
      </c>
      <c r="O53" s="207">
        <v>5.0999999999999996</v>
      </c>
      <c r="P53" s="109">
        <v>590</v>
      </c>
      <c r="Q53" s="206">
        <v>0.1</v>
      </c>
      <c r="R53" s="204">
        <v>34406</v>
      </c>
      <c r="S53" s="207">
        <v>8.6999999999999993</v>
      </c>
      <c r="T53" s="204">
        <v>65986</v>
      </c>
      <c r="U53" s="207">
        <v>16.7</v>
      </c>
      <c r="V53" s="148" t="str">
        <f t="shared" si="1"/>
        <v>〇</v>
      </c>
      <c r="W53" s="158">
        <f t="shared" si="0"/>
        <v>100</v>
      </c>
      <c r="X53" s="151"/>
      <c r="Y53" s="151"/>
      <c r="Z53" s="151"/>
      <c r="AA53" s="151"/>
      <c r="AB53" s="151"/>
      <c r="AC53" s="151"/>
      <c r="AD53" s="151"/>
      <c r="AE53" s="151"/>
      <c r="AF53" s="151"/>
      <c r="AG53" s="151"/>
      <c r="AH53" s="151"/>
      <c r="AI53" s="151"/>
      <c r="AJ53" s="151"/>
      <c r="AK53" s="151"/>
      <c r="AL53" s="151"/>
      <c r="AM53" s="151"/>
      <c r="AN53" s="151"/>
      <c r="AO53" s="151"/>
      <c r="AP53" s="151"/>
      <c r="AQ53" s="151"/>
      <c r="AR53" s="151"/>
      <c r="AS53" s="151"/>
      <c r="AT53" s="151"/>
    </row>
    <row r="54" spans="1:46" ht="18.75" customHeight="1">
      <c r="A54" s="376"/>
      <c r="B54" s="141" t="s">
        <v>308</v>
      </c>
      <c r="C54" s="204">
        <v>424171.00599999999</v>
      </c>
      <c r="D54" s="204">
        <v>152373.34</v>
      </c>
      <c r="E54" s="205">
        <v>35.9</v>
      </c>
      <c r="F54" s="204">
        <v>3708.0889999999999</v>
      </c>
      <c r="G54" s="206">
        <v>0.9</v>
      </c>
      <c r="H54" s="204">
        <v>36164.773999999998</v>
      </c>
      <c r="I54" s="207">
        <v>8.5</v>
      </c>
      <c r="J54" s="204">
        <v>4044.3319999999999</v>
      </c>
      <c r="K54" s="206">
        <v>1</v>
      </c>
      <c r="L54" s="204">
        <v>90596.702999999994</v>
      </c>
      <c r="M54" s="207">
        <v>21.4</v>
      </c>
      <c r="N54" s="204">
        <v>21766.605</v>
      </c>
      <c r="O54" s="207">
        <v>5.0999999999999996</v>
      </c>
      <c r="P54" s="109">
        <v>791.02200000000005</v>
      </c>
      <c r="Q54" s="206">
        <v>0.2</v>
      </c>
      <c r="R54" s="204">
        <v>29399.4</v>
      </c>
      <c r="S54" s="207">
        <v>6.9</v>
      </c>
      <c r="T54" s="204">
        <v>85326.740999999995</v>
      </c>
      <c r="U54" s="207">
        <v>20.100000000000009</v>
      </c>
      <c r="V54" s="148" t="str">
        <f t="shared" si="1"/>
        <v>〇</v>
      </c>
      <c r="W54" s="158">
        <f t="shared" si="0"/>
        <v>100</v>
      </c>
      <c r="X54" s="151"/>
      <c r="Y54" s="151"/>
      <c r="Z54" s="151"/>
      <c r="AA54" s="151"/>
      <c r="AB54" s="151"/>
      <c r="AC54" s="151"/>
      <c r="AD54" s="151"/>
      <c r="AE54" s="151"/>
      <c r="AF54" s="151"/>
      <c r="AG54" s="151"/>
      <c r="AH54" s="151"/>
      <c r="AI54" s="151"/>
      <c r="AJ54" s="151"/>
      <c r="AK54" s="151"/>
      <c r="AL54" s="151"/>
      <c r="AM54" s="151"/>
      <c r="AN54" s="151"/>
      <c r="AO54" s="151"/>
      <c r="AP54" s="151"/>
      <c r="AQ54" s="151"/>
      <c r="AR54" s="151"/>
      <c r="AS54" s="151"/>
      <c r="AT54" s="151"/>
    </row>
    <row r="55" spans="1:46" ht="18.75" customHeight="1">
      <c r="A55" s="377"/>
      <c r="B55" s="191" t="s">
        <v>320</v>
      </c>
      <c r="C55" s="235">
        <v>416549.10700000002</v>
      </c>
      <c r="D55" s="235">
        <v>151900.60200000001</v>
      </c>
      <c r="E55" s="236">
        <v>36.5</v>
      </c>
      <c r="F55" s="235">
        <v>3780.04</v>
      </c>
      <c r="G55" s="237">
        <v>0.9</v>
      </c>
      <c r="H55" s="235">
        <v>42819.881999999998</v>
      </c>
      <c r="I55" s="238">
        <v>10.199999999999999</v>
      </c>
      <c r="J55" s="235">
        <v>4456.9279999999999</v>
      </c>
      <c r="K55" s="237">
        <v>1.1000000000000001</v>
      </c>
      <c r="L55" s="235">
        <v>82894.934999999998</v>
      </c>
      <c r="M55" s="238">
        <v>19.899999999999999</v>
      </c>
      <c r="N55" s="235">
        <v>22939.091</v>
      </c>
      <c r="O55" s="238">
        <v>5.5</v>
      </c>
      <c r="P55" s="239">
        <v>1466.604</v>
      </c>
      <c r="Q55" s="237">
        <v>0.3</v>
      </c>
      <c r="R55" s="235">
        <v>26675.8</v>
      </c>
      <c r="S55" s="238">
        <v>6.4</v>
      </c>
      <c r="T55" s="235">
        <v>79615.224999999962</v>
      </c>
      <c r="U55" s="238">
        <v>19.200000000000003</v>
      </c>
      <c r="V55" s="148" t="str">
        <f t="shared" si="1"/>
        <v>〇</v>
      </c>
      <c r="W55" s="158">
        <f t="shared" ref="W55:W86" si="2">E55+G55+I55+K55+M55+O55+Q55+S55+U55</f>
        <v>100</v>
      </c>
      <c r="X55" s="151"/>
      <c r="Y55" s="151"/>
      <c r="Z55" s="151"/>
      <c r="AA55" s="151"/>
      <c r="AB55" s="151"/>
      <c r="AC55" s="151"/>
      <c r="AD55" s="151"/>
      <c r="AE55" s="151"/>
      <c r="AF55" s="151"/>
      <c r="AG55" s="151"/>
      <c r="AH55" s="151"/>
      <c r="AI55" s="151"/>
      <c r="AJ55" s="151"/>
      <c r="AK55" s="151"/>
      <c r="AL55" s="151"/>
      <c r="AM55" s="151"/>
      <c r="AN55" s="151"/>
      <c r="AO55" s="151"/>
      <c r="AP55" s="151"/>
      <c r="AQ55" s="151"/>
      <c r="AR55" s="151"/>
      <c r="AS55" s="151"/>
      <c r="AT55" s="151"/>
    </row>
    <row r="56" spans="1:46" ht="18.75" customHeight="1">
      <c r="A56" s="378" t="s">
        <v>54</v>
      </c>
      <c r="B56" s="141" t="s">
        <v>300</v>
      </c>
      <c r="C56" s="109">
        <v>1513931</v>
      </c>
      <c r="D56" s="204">
        <v>594560</v>
      </c>
      <c r="E56" s="205">
        <v>39.299999999999997</v>
      </c>
      <c r="F56" s="204">
        <v>6254</v>
      </c>
      <c r="G56" s="206">
        <v>0.4</v>
      </c>
      <c r="H56" s="204">
        <v>4817</v>
      </c>
      <c r="I56" s="207">
        <v>0.3</v>
      </c>
      <c r="J56" s="204">
        <v>36800</v>
      </c>
      <c r="K56" s="206">
        <v>2.4</v>
      </c>
      <c r="L56" s="204">
        <v>486771</v>
      </c>
      <c r="M56" s="207">
        <v>32.200000000000003</v>
      </c>
      <c r="N56" s="204">
        <v>69178</v>
      </c>
      <c r="O56" s="207">
        <v>4.5999999999999996</v>
      </c>
      <c r="P56" s="109">
        <v>5843</v>
      </c>
      <c r="Q56" s="206">
        <v>0.4</v>
      </c>
      <c r="R56" s="204">
        <v>96320</v>
      </c>
      <c r="S56" s="207">
        <v>6.4</v>
      </c>
      <c r="T56" s="204">
        <v>213388</v>
      </c>
      <c r="U56" s="207">
        <v>14</v>
      </c>
      <c r="V56" s="148" t="str">
        <f t="shared" si="1"/>
        <v>〇</v>
      </c>
      <c r="W56" s="158">
        <f t="shared" si="2"/>
        <v>100</v>
      </c>
      <c r="X56" s="151"/>
      <c r="Y56" s="151"/>
      <c r="Z56" s="151"/>
      <c r="AA56" s="151"/>
      <c r="AB56" s="151"/>
      <c r="AC56" s="151"/>
      <c r="AD56" s="151"/>
      <c r="AE56" s="151"/>
      <c r="AF56" s="151"/>
      <c r="AG56" s="151"/>
      <c r="AH56" s="151"/>
      <c r="AI56" s="151"/>
      <c r="AJ56" s="151"/>
      <c r="AK56" s="151"/>
      <c r="AL56" s="151"/>
      <c r="AM56" s="151"/>
      <c r="AN56" s="151"/>
      <c r="AO56" s="151"/>
      <c r="AP56" s="151"/>
      <c r="AQ56" s="151"/>
      <c r="AR56" s="151"/>
      <c r="AS56" s="151"/>
      <c r="AT56" s="151"/>
    </row>
    <row r="57" spans="1:46" ht="18.75" customHeight="1">
      <c r="A57" s="392"/>
      <c r="B57" s="141" t="s">
        <v>304</v>
      </c>
      <c r="C57" s="109">
        <v>1396138</v>
      </c>
      <c r="D57" s="204">
        <v>583542</v>
      </c>
      <c r="E57" s="205">
        <v>41.8</v>
      </c>
      <c r="F57" s="204">
        <v>6201</v>
      </c>
      <c r="G57" s="206">
        <v>0.4</v>
      </c>
      <c r="H57" s="204">
        <v>21049</v>
      </c>
      <c r="I57" s="207">
        <v>1.5</v>
      </c>
      <c r="J57" s="204">
        <v>37890</v>
      </c>
      <c r="K57" s="206">
        <v>2.7</v>
      </c>
      <c r="L57" s="204">
        <v>309896</v>
      </c>
      <c r="M57" s="207">
        <v>22.2</v>
      </c>
      <c r="N57" s="204">
        <v>69025</v>
      </c>
      <c r="O57" s="207">
        <v>4.9000000000000004</v>
      </c>
      <c r="P57" s="109">
        <v>6663</v>
      </c>
      <c r="Q57" s="206">
        <v>0.5</v>
      </c>
      <c r="R57" s="204">
        <v>106895</v>
      </c>
      <c r="S57" s="207">
        <v>7.7</v>
      </c>
      <c r="T57" s="204">
        <v>254977</v>
      </c>
      <c r="U57" s="207">
        <v>18.3</v>
      </c>
      <c r="V57" s="148" t="str">
        <f t="shared" si="1"/>
        <v>〇</v>
      </c>
      <c r="W57" s="158">
        <f t="shared" si="2"/>
        <v>100</v>
      </c>
      <c r="X57" s="151"/>
      <c r="Y57" s="151"/>
      <c r="Z57" s="151"/>
      <c r="AA57" s="151"/>
      <c r="AB57" s="151"/>
      <c r="AC57" s="151"/>
      <c r="AD57" s="151"/>
      <c r="AE57" s="151"/>
      <c r="AF57" s="151"/>
      <c r="AG57" s="151"/>
      <c r="AH57" s="151"/>
      <c r="AI57" s="151"/>
      <c r="AJ57" s="151"/>
      <c r="AK57" s="151"/>
      <c r="AL57" s="151"/>
      <c r="AM57" s="151"/>
      <c r="AN57" s="151"/>
      <c r="AO57" s="151"/>
      <c r="AP57" s="151"/>
      <c r="AQ57" s="151"/>
      <c r="AR57" s="151"/>
      <c r="AS57" s="151"/>
      <c r="AT57" s="151"/>
    </row>
    <row r="58" spans="1:46" ht="18.75" customHeight="1">
      <c r="A58" s="392"/>
      <c r="B58" s="141" t="s">
        <v>305</v>
      </c>
      <c r="C58" s="109">
        <v>1435286</v>
      </c>
      <c r="D58" s="204">
        <v>609534</v>
      </c>
      <c r="E58" s="205">
        <v>42.5</v>
      </c>
      <c r="F58" s="204">
        <v>6284</v>
      </c>
      <c r="G58" s="206">
        <v>0.4</v>
      </c>
      <c r="H58" s="204">
        <v>12874</v>
      </c>
      <c r="I58" s="207">
        <v>0.9</v>
      </c>
      <c r="J58" s="204">
        <v>37480</v>
      </c>
      <c r="K58" s="206">
        <v>2.6</v>
      </c>
      <c r="L58" s="204">
        <v>293377</v>
      </c>
      <c r="M58" s="207">
        <v>20.399999999999999</v>
      </c>
      <c r="N58" s="204">
        <v>89537</v>
      </c>
      <c r="O58" s="207">
        <v>6.2</v>
      </c>
      <c r="P58" s="109">
        <v>21033</v>
      </c>
      <c r="Q58" s="206">
        <v>1.5</v>
      </c>
      <c r="R58" s="204">
        <v>110598</v>
      </c>
      <c r="S58" s="207">
        <v>7.7</v>
      </c>
      <c r="T58" s="204">
        <v>254569</v>
      </c>
      <c r="U58" s="207">
        <v>17.8</v>
      </c>
      <c r="V58" s="148" t="str">
        <f t="shared" si="1"/>
        <v>〇</v>
      </c>
      <c r="W58" s="158">
        <f t="shared" si="2"/>
        <v>100</v>
      </c>
      <c r="X58" s="151"/>
      <c r="Y58" s="151"/>
      <c r="Z58" s="151"/>
      <c r="AA58" s="151"/>
      <c r="AB58" s="151"/>
      <c r="AC58" s="151"/>
      <c r="AD58" s="151"/>
      <c r="AE58" s="151"/>
      <c r="AF58" s="151"/>
      <c r="AG58" s="151"/>
      <c r="AH58" s="151"/>
      <c r="AI58" s="151"/>
      <c r="AJ58" s="151"/>
      <c r="AK58" s="151"/>
      <c r="AL58" s="151"/>
      <c r="AM58" s="151"/>
      <c r="AN58" s="151"/>
      <c r="AO58" s="151"/>
      <c r="AP58" s="151"/>
      <c r="AQ58" s="151"/>
      <c r="AR58" s="151"/>
      <c r="AS58" s="151"/>
      <c r="AT58" s="151"/>
    </row>
    <row r="59" spans="1:46" ht="18.75" customHeight="1">
      <c r="A59" s="392"/>
      <c r="B59" s="141" t="s">
        <v>308</v>
      </c>
      <c r="C59" s="109">
        <v>1412510</v>
      </c>
      <c r="D59" s="204">
        <v>617466</v>
      </c>
      <c r="E59" s="205">
        <v>43.7</v>
      </c>
      <c r="F59" s="204">
        <v>6352</v>
      </c>
      <c r="G59" s="206">
        <v>0.4</v>
      </c>
      <c r="H59" s="204">
        <v>9268</v>
      </c>
      <c r="I59" s="207">
        <v>0.7</v>
      </c>
      <c r="J59" s="204">
        <v>37226</v>
      </c>
      <c r="K59" s="206">
        <v>2.6</v>
      </c>
      <c r="L59" s="204">
        <v>289151</v>
      </c>
      <c r="M59" s="207">
        <v>20.5</v>
      </c>
      <c r="N59" s="204">
        <v>75995</v>
      </c>
      <c r="O59" s="207">
        <v>5.4</v>
      </c>
      <c r="P59" s="109">
        <v>7336</v>
      </c>
      <c r="Q59" s="206">
        <v>0.5</v>
      </c>
      <c r="R59" s="204">
        <v>112804</v>
      </c>
      <c r="S59" s="207">
        <v>8</v>
      </c>
      <c r="T59" s="204">
        <v>256912</v>
      </c>
      <c r="U59" s="207">
        <v>18.2</v>
      </c>
      <c r="V59" s="148" t="str">
        <f t="shared" si="1"/>
        <v>〇</v>
      </c>
      <c r="W59" s="158">
        <f t="shared" si="2"/>
        <v>100.00000000000001</v>
      </c>
      <c r="X59" s="151"/>
      <c r="Y59" s="151"/>
      <c r="Z59" s="151"/>
      <c r="AA59" s="151"/>
      <c r="AB59" s="151"/>
      <c r="AC59" s="151"/>
      <c r="AD59" s="151"/>
      <c r="AE59" s="151"/>
      <c r="AF59" s="151"/>
      <c r="AG59" s="151"/>
      <c r="AH59" s="151"/>
      <c r="AI59" s="151"/>
      <c r="AJ59" s="151"/>
      <c r="AK59" s="151"/>
      <c r="AL59" s="151"/>
      <c r="AM59" s="151"/>
      <c r="AN59" s="151"/>
      <c r="AO59" s="151"/>
      <c r="AP59" s="151"/>
      <c r="AQ59" s="151"/>
      <c r="AR59" s="151"/>
      <c r="AS59" s="151"/>
      <c r="AT59" s="151"/>
    </row>
    <row r="60" spans="1:46" ht="18.75" customHeight="1">
      <c r="A60" s="393"/>
      <c r="B60" s="191" t="s">
        <v>320</v>
      </c>
      <c r="C60" s="239">
        <v>1488889</v>
      </c>
      <c r="D60" s="235">
        <v>635823</v>
      </c>
      <c r="E60" s="236">
        <v>42.7</v>
      </c>
      <c r="F60" s="235">
        <v>6336</v>
      </c>
      <c r="G60" s="237">
        <v>0.4</v>
      </c>
      <c r="H60" s="235">
        <v>8601</v>
      </c>
      <c r="I60" s="238">
        <v>0.6</v>
      </c>
      <c r="J60" s="235">
        <v>36999</v>
      </c>
      <c r="K60" s="237">
        <v>2.5</v>
      </c>
      <c r="L60" s="235">
        <v>284323</v>
      </c>
      <c r="M60" s="238">
        <v>19.100000000000001</v>
      </c>
      <c r="N60" s="235">
        <v>77491</v>
      </c>
      <c r="O60" s="238">
        <v>5.2</v>
      </c>
      <c r="P60" s="239">
        <v>6107</v>
      </c>
      <c r="Q60" s="237">
        <v>0.4</v>
      </c>
      <c r="R60" s="235">
        <v>146042</v>
      </c>
      <c r="S60" s="238">
        <v>9.8000000000000007</v>
      </c>
      <c r="T60" s="235">
        <v>287167</v>
      </c>
      <c r="U60" s="238">
        <v>19.3</v>
      </c>
      <c r="V60" s="148" t="str">
        <f t="shared" si="1"/>
        <v>〇</v>
      </c>
      <c r="W60" s="158">
        <f t="shared" si="2"/>
        <v>100.00000000000001</v>
      </c>
      <c r="X60" s="151"/>
      <c r="Y60" s="151"/>
      <c r="Z60" s="151"/>
      <c r="AA60" s="151"/>
      <c r="AB60" s="151"/>
      <c r="AC60" s="151"/>
      <c r="AD60" s="151"/>
      <c r="AE60" s="151"/>
      <c r="AF60" s="151"/>
      <c r="AG60" s="151"/>
      <c r="AH60" s="151"/>
      <c r="AI60" s="151"/>
      <c r="AJ60" s="151"/>
      <c r="AK60" s="151"/>
      <c r="AL60" s="151"/>
      <c r="AM60" s="151"/>
      <c r="AN60" s="151"/>
      <c r="AO60" s="151"/>
      <c r="AP60" s="151"/>
      <c r="AQ60" s="151"/>
      <c r="AR60" s="151"/>
      <c r="AS60" s="151"/>
      <c r="AT60" s="151"/>
    </row>
    <row r="61" spans="1:46" ht="18.75" customHeight="1">
      <c r="A61" s="375" t="s">
        <v>55</v>
      </c>
      <c r="B61" s="141" t="s">
        <v>300</v>
      </c>
      <c r="C61" s="204">
        <v>1070395</v>
      </c>
      <c r="D61" s="204">
        <v>295943</v>
      </c>
      <c r="E61" s="205">
        <v>27.6</v>
      </c>
      <c r="F61" s="204">
        <v>3367</v>
      </c>
      <c r="G61" s="206">
        <v>0.3</v>
      </c>
      <c r="H61" s="204">
        <v>54851</v>
      </c>
      <c r="I61" s="207">
        <v>5.0999999999999996</v>
      </c>
      <c r="J61" s="204">
        <v>17766</v>
      </c>
      <c r="K61" s="206">
        <v>1.7</v>
      </c>
      <c r="L61" s="204">
        <v>320735</v>
      </c>
      <c r="M61" s="207">
        <v>30</v>
      </c>
      <c r="N61" s="204">
        <v>42120</v>
      </c>
      <c r="O61" s="207">
        <v>3.9</v>
      </c>
      <c r="P61" s="109">
        <v>4587</v>
      </c>
      <c r="Q61" s="206">
        <v>0.4</v>
      </c>
      <c r="R61" s="204">
        <v>81333</v>
      </c>
      <c r="S61" s="207">
        <v>7.6</v>
      </c>
      <c r="T61" s="204">
        <v>249693</v>
      </c>
      <c r="U61" s="207">
        <v>23.3</v>
      </c>
      <c r="V61" s="148" t="str">
        <f t="shared" si="1"/>
        <v>〇</v>
      </c>
      <c r="W61" s="158">
        <f t="shared" si="2"/>
        <v>99.9</v>
      </c>
      <c r="X61" s="151"/>
      <c r="Y61" s="151"/>
      <c r="Z61" s="151"/>
      <c r="AA61" s="151"/>
      <c r="AB61" s="151"/>
      <c r="AC61" s="151"/>
      <c r="AD61" s="151"/>
      <c r="AE61" s="151"/>
      <c r="AF61" s="151"/>
      <c r="AG61" s="151"/>
      <c r="AH61" s="151"/>
      <c r="AI61" s="151"/>
      <c r="AJ61" s="151"/>
      <c r="AK61" s="151"/>
      <c r="AL61" s="151"/>
      <c r="AM61" s="151"/>
      <c r="AN61" s="151"/>
      <c r="AO61" s="151"/>
      <c r="AP61" s="151"/>
      <c r="AQ61" s="151"/>
      <c r="AR61" s="151"/>
      <c r="AS61" s="151"/>
      <c r="AT61" s="151"/>
    </row>
    <row r="62" spans="1:46" ht="18.75" customHeight="1">
      <c r="A62" s="392"/>
      <c r="B62" s="141" t="s">
        <v>304</v>
      </c>
      <c r="C62" s="204">
        <v>1056769</v>
      </c>
      <c r="D62" s="204">
        <v>301943</v>
      </c>
      <c r="E62" s="205">
        <v>28.6</v>
      </c>
      <c r="F62" s="204">
        <v>3450</v>
      </c>
      <c r="G62" s="206">
        <v>0.3</v>
      </c>
      <c r="H62" s="204">
        <v>71582</v>
      </c>
      <c r="I62" s="207">
        <v>6.8</v>
      </c>
      <c r="J62" s="204">
        <v>17965</v>
      </c>
      <c r="K62" s="206">
        <v>1.7</v>
      </c>
      <c r="L62" s="204">
        <v>221509</v>
      </c>
      <c r="M62" s="207">
        <v>21</v>
      </c>
      <c r="N62" s="204">
        <v>42645</v>
      </c>
      <c r="O62" s="207">
        <v>4</v>
      </c>
      <c r="P62" s="109">
        <v>7220</v>
      </c>
      <c r="Q62" s="206">
        <v>0.7</v>
      </c>
      <c r="R62" s="204">
        <v>72023</v>
      </c>
      <c r="S62" s="207">
        <v>6.8</v>
      </c>
      <c r="T62" s="204">
        <v>318432</v>
      </c>
      <c r="U62" s="207">
        <v>30.1</v>
      </c>
      <c r="V62" s="148" t="str">
        <f t="shared" si="1"/>
        <v>〇</v>
      </c>
      <c r="W62" s="158">
        <f t="shared" si="2"/>
        <v>100</v>
      </c>
      <c r="X62" s="151"/>
      <c r="Y62" s="151"/>
      <c r="Z62" s="151"/>
      <c r="AA62" s="151"/>
      <c r="AB62" s="151"/>
      <c r="AC62" s="151"/>
      <c r="AD62" s="151"/>
      <c r="AE62" s="151"/>
      <c r="AF62" s="151"/>
      <c r="AG62" s="151"/>
      <c r="AH62" s="151"/>
      <c r="AI62" s="151"/>
      <c r="AJ62" s="151"/>
      <c r="AK62" s="151"/>
      <c r="AL62" s="151"/>
      <c r="AM62" s="151"/>
      <c r="AN62" s="151"/>
      <c r="AO62" s="151"/>
      <c r="AP62" s="151"/>
      <c r="AQ62" s="151"/>
      <c r="AR62" s="151"/>
      <c r="AS62" s="151"/>
      <c r="AT62" s="151"/>
    </row>
    <row r="63" spans="1:46" ht="18.75" customHeight="1">
      <c r="A63" s="392"/>
      <c r="B63" s="141" t="s">
        <v>305</v>
      </c>
      <c r="C63" s="204">
        <v>963093</v>
      </c>
      <c r="D63" s="204">
        <v>311852</v>
      </c>
      <c r="E63" s="205">
        <v>32.4</v>
      </c>
      <c r="F63" s="204">
        <v>3446</v>
      </c>
      <c r="G63" s="206">
        <v>0.3</v>
      </c>
      <c r="H63" s="204">
        <v>61562</v>
      </c>
      <c r="I63" s="207">
        <v>6.4</v>
      </c>
      <c r="J63" s="204">
        <v>19333</v>
      </c>
      <c r="K63" s="206">
        <v>2</v>
      </c>
      <c r="L63" s="204">
        <v>199057</v>
      </c>
      <c r="M63" s="207">
        <v>20.7</v>
      </c>
      <c r="N63" s="204">
        <v>48148</v>
      </c>
      <c r="O63" s="207">
        <v>5</v>
      </c>
      <c r="P63" s="109">
        <v>11174</v>
      </c>
      <c r="Q63" s="206">
        <v>1.2</v>
      </c>
      <c r="R63" s="204">
        <v>62970</v>
      </c>
      <c r="S63" s="207">
        <v>6.5</v>
      </c>
      <c r="T63" s="204">
        <v>245551</v>
      </c>
      <c r="U63" s="207">
        <v>25.5</v>
      </c>
      <c r="V63" s="148" t="str">
        <f t="shared" si="1"/>
        <v>〇</v>
      </c>
      <c r="W63" s="158">
        <f t="shared" si="2"/>
        <v>100</v>
      </c>
      <c r="X63" s="151"/>
      <c r="Y63" s="151"/>
      <c r="Z63" s="151"/>
      <c r="AA63" s="151"/>
      <c r="AB63" s="151"/>
      <c r="AC63" s="151"/>
      <c r="AD63" s="151"/>
      <c r="AE63" s="151"/>
      <c r="AF63" s="151"/>
      <c r="AG63" s="151"/>
      <c r="AH63" s="151"/>
      <c r="AI63" s="151"/>
      <c r="AJ63" s="151"/>
      <c r="AK63" s="151"/>
      <c r="AL63" s="151"/>
      <c r="AM63" s="151"/>
      <c r="AN63" s="151"/>
      <c r="AO63" s="151"/>
      <c r="AP63" s="151"/>
      <c r="AQ63" s="151"/>
      <c r="AR63" s="151"/>
      <c r="AS63" s="151"/>
      <c r="AT63" s="151"/>
    </row>
    <row r="64" spans="1:46" ht="18.75" customHeight="1">
      <c r="A64" s="392"/>
      <c r="B64" s="141" t="s">
        <v>308</v>
      </c>
      <c r="C64" s="204">
        <v>966939</v>
      </c>
      <c r="D64" s="204">
        <v>320060</v>
      </c>
      <c r="E64" s="205">
        <v>33.1</v>
      </c>
      <c r="F64" s="204">
        <v>3488</v>
      </c>
      <c r="G64" s="206">
        <v>0.4</v>
      </c>
      <c r="H64" s="204">
        <v>65768</v>
      </c>
      <c r="I64" s="207">
        <v>6.8</v>
      </c>
      <c r="J64" s="204">
        <v>20217</v>
      </c>
      <c r="K64" s="206">
        <v>2.1</v>
      </c>
      <c r="L64" s="204">
        <v>196774</v>
      </c>
      <c r="M64" s="207">
        <v>20.399999999999999</v>
      </c>
      <c r="N64" s="204">
        <v>46600</v>
      </c>
      <c r="O64" s="207">
        <v>4.8</v>
      </c>
      <c r="P64" s="109">
        <v>5113</v>
      </c>
      <c r="Q64" s="206">
        <v>0.5</v>
      </c>
      <c r="R64" s="204">
        <v>54640</v>
      </c>
      <c r="S64" s="207">
        <v>5.7</v>
      </c>
      <c r="T64" s="204">
        <v>254279</v>
      </c>
      <c r="U64" s="207">
        <v>26.2</v>
      </c>
      <c r="V64" s="148" t="str">
        <f t="shared" si="1"/>
        <v>〇</v>
      </c>
      <c r="W64" s="158">
        <f t="shared" si="2"/>
        <v>100</v>
      </c>
      <c r="X64" s="151"/>
      <c r="Y64" s="151"/>
      <c r="Z64" s="151"/>
      <c r="AA64" s="151"/>
      <c r="AB64" s="151"/>
      <c r="AC64" s="151"/>
      <c r="AD64" s="151"/>
      <c r="AE64" s="151"/>
      <c r="AF64" s="151"/>
      <c r="AG64" s="151"/>
      <c r="AH64" s="151"/>
      <c r="AI64" s="151"/>
      <c r="AJ64" s="151"/>
      <c r="AK64" s="151"/>
      <c r="AL64" s="151"/>
      <c r="AM64" s="151"/>
      <c r="AN64" s="151"/>
      <c r="AO64" s="151"/>
      <c r="AP64" s="151"/>
      <c r="AQ64" s="151"/>
      <c r="AR64" s="151"/>
      <c r="AS64" s="151"/>
      <c r="AT64" s="151"/>
    </row>
    <row r="65" spans="1:46" ht="18.75" customHeight="1">
      <c r="A65" s="393"/>
      <c r="B65" s="191" t="s">
        <v>320</v>
      </c>
      <c r="C65" s="235">
        <v>980216</v>
      </c>
      <c r="D65" s="235">
        <v>324262</v>
      </c>
      <c r="E65" s="236">
        <v>33.1</v>
      </c>
      <c r="F65" s="235">
        <v>3539</v>
      </c>
      <c r="G65" s="237">
        <v>0.4</v>
      </c>
      <c r="H65" s="235">
        <v>73789</v>
      </c>
      <c r="I65" s="238">
        <v>7.5</v>
      </c>
      <c r="J65" s="235">
        <v>21429</v>
      </c>
      <c r="K65" s="237">
        <v>2.2000000000000002</v>
      </c>
      <c r="L65" s="235">
        <v>188097</v>
      </c>
      <c r="M65" s="238">
        <v>19.2</v>
      </c>
      <c r="N65" s="235">
        <v>47293</v>
      </c>
      <c r="O65" s="238">
        <v>4.8</v>
      </c>
      <c r="P65" s="239">
        <v>9028</v>
      </c>
      <c r="Q65" s="237">
        <v>0.9</v>
      </c>
      <c r="R65" s="235">
        <v>42581</v>
      </c>
      <c r="S65" s="238">
        <v>4.3</v>
      </c>
      <c r="T65" s="235">
        <v>270198</v>
      </c>
      <c r="U65" s="238">
        <v>32.4</v>
      </c>
      <c r="V65" s="148" t="str">
        <f t="shared" si="1"/>
        <v>〇</v>
      </c>
      <c r="W65" s="158">
        <f t="shared" si="2"/>
        <v>104.80000000000001</v>
      </c>
      <c r="X65" s="151"/>
      <c r="Y65" s="151"/>
      <c r="Z65" s="151"/>
      <c r="AA65" s="151"/>
      <c r="AB65" s="151"/>
      <c r="AC65" s="151"/>
      <c r="AD65" s="151"/>
      <c r="AE65" s="151"/>
      <c r="AF65" s="151"/>
      <c r="AG65" s="151"/>
      <c r="AH65" s="151"/>
      <c r="AI65" s="151"/>
      <c r="AJ65" s="151"/>
      <c r="AK65" s="151"/>
      <c r="AL65" s="151"/>
      <c r="AM65" s="151"/>
      <c r="AN65" s="151"/>
      <c r="AO65" s="151"/>
      <c r="AP65" s="151"/>
      <c r="AQ65" s="151"/>
      <c r="AR65" s="151"/>
      <c r="AS65" s="151"/>
      <c r="AT65" s="151"/>
    </row>
    <row r="66" spans="1:46" ht="18.75" customHeight="1">
      <c r="A66" s="375" t="s">
        <v>56</v>
      </c>
      <c r="B66" s="141" t="s">
        <v>300</v>
      </c>
      <c r="C66" s="109">
        <v>2042685</v>
      </c>
      <c r="D66" s="204">
        <v>744663</v>
      </c>
      <c r="E66" s="205">
        <v>36.5</v>
      </c>
      <c r="F66" s="204">
        <v>5891</v>
      </c>
      <c r="G66" s="206">
        <v>0.3</v>
      </c>
      <c r="H66" s="204">
        <v>33867</v>
      </c>
      <c r="I66" s="207">
        <v>1.7</v>
      </c>
      <c r="J66" s="204">
        <v>67489</v>
      </c>
      <c r="K66" s="206">
        <v>3.3</v>
      </c>
      <c r="L66" s="204">
        <v>770142</v>
      </c>
      <c r="M66" s="207">
        <v>37.700000000000003</v>
      </c>
      <c r="N66" s="204">
        <v>108920</v>
      </c>
      <c r="O66" s="207">
        <v>5.3</v>
      </c>
      <c r="P66" s="109">
        <v>28501</v>
      </c>
      <c r="Q66" s="206">
        <v>1.4</v>
      </c>
      <c r="R66" s="204">
        <v>108576</v>
      </c>
      <c r="S66" s="207">
        <v>5.3</v>
      </c>
      <c r="T66" s="204">
        <v>174636</v>
      </c>
      <c r="U66" s="207">
        <v>8.5</v>
      </c>
      <c r="V66" s="148" t="str">
        <f t="shared" si="1"/>
        <v>〇</v>
      </c>
      <c r="W66" s="158">
        <f t="shared" si="2"/>
        <v>100</v>
      </c>
      <c r="X66" s="151"/>
      <c r="Y66" s="151"/>
      <c r="Z66" s="151"/>
      <c r="AA66" s="151"/>
      <c r="AB66" s="151"/>
      <c r="AC66" s="151"/>
      <c r="AD66" s="151"/>
      <c r="AE66" s="151"/>
      <c r="AF66" s="151"/>
      <c r="AG66" s="151"/>
      <c r="AH66" s="151"/>
      <c r="AI66" s="151"/>
      <c r="AJ66" s="151"/>
      <c r="AK66" s="151"/>
      <c r="AL66" s="151"/>
      <c r="AM66" s="151"/>
      <c r="AN66" s="151"/>
      <c r="AO66" s="151"/>
      <c r="AP66" s="151"/>
      <c r="AQ66" s="151"/>
      <c r="AR66" s="151"/>
      <c r="AS66" s="151"/>
      <c r="AT66" s="151"/>
    </row>
    <row r="67" spans="1:46" ht="18.75" customHeight="1">
      <c r="A67" s="392"/>
      <c r="B67" s="141" t="s">
        <v>304</v>
      </c>
      <c r="C67" s="109">
        <v>2003681</v>
      </c>
      <c r="D67" s="204">
        <v>750030</v>
      </c>
      <c r="E67" s="205">
        <v>37.432605289963824</v>
      </c>
      <c r="F67" s="204">
        <v>5977</v>
      </c>
      <c r="G67" s="206">
        <v>0.29830097705173625</v>
      </c>
      <c r="H67" s="204">
        <v>72485</v>
      </c>
      <c r="I67" s="207">
        <v>3.6175918222511467</v>
      </c>
      <c r="J67" s="204">
        <v>67987</v>
      </c>
      <c r="K67" s="206">
        <v>3.3931049902654165</v>
      </c>
      <c r="L67" s="204">
        <v>597577</v>
      </c>
      <c r="M67" s="207">
        <v>29.823959003454142</v>
      </c>
      <c r="N67" s="204">
        <v>101349</v>
      </c>
      <c r="O67" s="207">
        <v>5.0581404924236937</v>
      </c>
      <c r="P67" s="109">
        <v>23549</v>
      </c>
      <c r="Q67" s="206">
        <v>1.1752868844890978</v>
      </c>
      <c r="R67" s="204">
        <v>156044</v>
      </c>
      <c r="S67" s="207">
        <v>7.7878664318322137</v>
      </c>
      <c r="T67" s="204">
        <v>228683</v>
      </c>
      <c r="U67" s="207">
        <v>11.413144108268732</v>
      </c>
      <c r="V67" s="148" t="str">
        <f t="shared" si="1"/>
        <v>〇</v>
      </c>
      <c r="W67" s="158">
        <f t="shared" si="2"/>
        <v>100</v>
      </c>
      <c r="X67" s="151"/>
      <c r="Y67" s="151"/>
      <c r="Z67" s="151"/>
      <c r="AA67" s="151"/>
      <c r="AB67" s="151"/>
      <c r="AC67" s="151"/>
      <c r="AD67" s="151"/>
      <c r="AE67" s="151"/>
      <c r="AF67" s="151"/>
      <c r="AG67" s="151"/>
      <c r="AH67" s="151"/>
      <c r="AI67" s="151"/>
      <c r="AJ67" s="151"/>
      <c r="AK67" s="151"/>
      <c r="AL67" s="151"/>
      <c r="AM67" s="151"/>
      <c r="AN67" s="151"/>
      <c r="AO67" s="151"/>
      <c r="AP67" s="151"/>
      <c r="AQ67" s="151"/>
      <c r="AR67" s="151"/>
      <c r="AS67" s="151"/>
      <c r="AT67" s="151"/>
    </row>
    <row r="68" spans="1:46" ht="18.75" customHeight="1">
      <c r="A68" s="392"/>
      <c r="B68" s="141" t="s">
        <v>305</v>
      </c>
      <c r="C68" s="109">
        <v>1938281</v>
      </c>
      <c r="D68" s="204">
        <v>785946</v>
      </c>
      <c r="E68" s="205">
        <v>40.54860982489123</v>
      </c>
      <c r="F68" s="204">
        <v>6160</v>
      </c>
      <c r="G68" s="206">
        <v>0.31780737674258791</v>
      </c>
      <c r="H68" s="204">
        <v>46570</v>
      </c>
      <c r="I68" s="207">
        <v>2.40264440501661</v>
      </c>
      <c r="J68" s="204">
        <v>67254</v>
      </c>
      <c r="K68" s="206">
        <v>3.4697755382217541</v>
      </c>
      <c r="L68" s="204">
        <v>553189</v>
      </c>
      <c r="M68" s="207">
        <v>28.540185865723288</v>
      </c>
      <c r="N68" s="204">
        <v>106206</v>
      </c>
      <c r="O68" s="207">
        <v>5.4793912750524827</v>
      </c>
      <c r="P68" s="109">
        <v>33649</v>
      </c>
      <c r="Q68" s="206">
        <v>1.7360227954563865</v>
      </c>
      <c r="R68" s="204">
        <v>104174</v>
      </c>
      <c r="S68" s="207">
        <v>5.3745561144127194</v>
      </c>
      <c r="T68" s="204">
        <v>235133</v>
      </c>
      <c r="U68" s="207">
        <v>12.2</v>
      </c>
      <c r="V68" s="148" t="str">
        <f t="shared" si="1"/>
        <v>〇</v>
      </c>
      <c r="W68" s="158">
        <f t="shared" si="2"/>
        <v>100.06899319551705</v>
      </c>
      <c r="X68" s="151"/>
      <c r="Y68" s="151"/>
      <c r="Z68" s="151"/>
      <c r="AA68" s="151"/>
      <c r="AB68" s="151"/>
      <c r="AC68" s="151"/>
      <c r="AD68" s="151"/>
      <c r="AE68" s="151"/>
      <c r="AF68" s="151"/>
      <c r="AG68" s="151"/>
      <c r="AH68" s="151"/>
      <c r="AI68" s="151"/>
      <c r="AJ68" s="151"/>
      <c r="AK68" s="151"/>
      <c r="AL68" s="151"/>
      <c r="AM68" s="151"/>
      <c r="AN68" s="151"/>
      <c r="AO68" s="151"/>
      <c r="AP68" s="151"/>
      <c r="AQ68" s="151"/>
      <c r="AR68" s="151"/>
      <c r="AS68" s="151"/>
      <c r="AT68" s="151"/>
    </row>
    <row r="69" spans="1:46" ht="18.75" customHeight="1">
      <c r="A69" s="392"/>
      <c r="B69" s="141" t="s">
        <v>308</v>
      </c>
      <c r="C69" s="109">
        <v>1975047</v>
      </c>
      <c r="D69" s="204">
        <v>804353</v>
      </c>
      <c r="E69" s="205">
        <v>40.700000000000003</v>
      </c>
      <c r="F69" s="204">
        <v>6112</v>
      </c>
      <c r="G69" s="206">
        <v>0.3</v>
      </c>
      <c r="H69" s="204">
        <v>45701</v>
      </c>
      <c r="I69" s="207">
        <v>2.2999999999999998</v>
      </c>
      <c r="J69" s="204">
        <v>67973</v>
      </c>
      <c r="K69" s="206">
        <v>3.5</v>
      </c>
      <c r="L69" s="204">
        <v>554972</v>
      </c>
      <c r="M69" s="207">
        <v>28.1</v>
      </c>
      <c r="N69" s="204">
        <v>103218</v>
      </c>
      <c r="O69" s="207">
        <v>5.2</v>
      </c>
      <c r="P69" s="109">
        <v>51896</v>
      </c>
      <c r="Q69" s="206">
        <v>2.6</v>
      </c>
      <c r="R69" s="204">
        <v>112033</v>
      </c>
      <c r="S69" s="207">
        <v>5.7</v>
      </c>
      <c r="T69" s="204">
        <v>228789</v>
      </c>
      <c r="U69" s="207">
        <v>11.6</v>
      </c>
      <c r="V69" s="148" t="str">
        <f t="shared" si="1"/>
        <v>〇</v>
      </c>
      <c r="W69" s="158">
        <f t="shared" si="2"/>
        <v>100</v>
      </c>
      <c r="X69" s="151"/>
      <c r="Y69" s="151"/>
      <c r="Z69" s="151"/>
      <c r="AA69" s="151"/>
      <c r="AB69" s="151"/>
      <c r="AC69" s="151"/>
      <c r="AD69" s="151"/>
      <c r="AE69" s="151"/>
      <c r="AF69" s="151"/>
      <c r="AG69" s="151"/>
      <c r="AH69" s="151"/>
      <c r="AI69" s="151"/>
      <c r="AJ69" s="151"/>
      <c r="AK69" s="151"/>
      <c r="AL69" s="151"/>
      <c r="AM69" s="151"/>
      <c r="AN69" s="151"/>
      <c r="AO69" s="151"/>
      <c r="AP69" s="151"/>
      <c r="AQ69" s="151"/>
      <c r="AR69" s="151"/>
      <c r="AS69" s="151"/>
      <c r="AT69" s="151"/>
    </row>
    <row r="70" spans="1:46" ht="18.75" customHeight="1">
      <c r="A70" s="393"/>
      <c r="B70" s="191" t="s">
        <v>320</v>
      </c>
      <c r="C70" s="239">
        <v>2089132</v>
      </c>
      <c r="D70" s="235">
        <v>830468</v>
      </c>
      <c r="E70" s="236">
        <v>39.799999999999997</v>
      </c>
      <c r="F70" s="235">
        <v>6071</v>
      </c>
      <c r="G70" s="237">
        <v>0.3</v>
      </c>
      <c r="H70" s="235">
        <v>46534</v>
      </c>
      <c r="I70" s="238">
        <v>2.2000000000000002</v>
      </c>
      <c r="J70" s="235">
        <v>69451</v>
      </c>
      <c r="K70" s="237">
        <v>3.3</v>
      </c>
      <c r="L70" s="235">
        <v>562212</v>
      </c>
      <c r="M70" s="238">
        <v>26.9</v>
      </c>
      <c r="N70" s="235">
        <v>111881</v>
      </c>
      <c r="O70" s="238">
        <v>5.4</v>
      </c>
      <c r="P70" s="239">
        <v>50776</v>
      </c>
      <c r="Q70" s="237">
        <v>2.4</v>
      </c>
      <c r="R70" s="235">
        <v>130232</v>
      </c>
      <c r="S70" s="238">
        <v>6.2</v>
      </c>
      <c r="T70" s="235">
        <v>281507</v>
      </c>
      <c r="U70" s="238">
        <v>13.5</v>
      </c>
      <c r="V70" s="148" t="str">
        <f t="shared" si="1"/>
        <v>〇</v>
      </c>
      <c r="W70" s="158">
        <f t="shared" si="2"/>
        <v>100.00000000000001</v>
      </c>
      <c r="X70" s="151"/>
      <c r="Y70" s="151"/>
      <c r="Z70" s="151"/>
      <c r="AA70" s="151"/>
      <c r="AB70" s="151"/>
      <c r="AC70" s="151"/>
      <c r="AD70" s="151"/>
      <c r="AE70" s="151"/>
      <c r="AF70" s="151"/>
      <c r="AG70" s="151"/>
      <c r="AH70" s="151"/>
      <c r="AI70" s="151"/>
      <c r="AJ70" s="151"/>
      <c r="AK70" s="151"/>
      <c r="AL70" s="151"/>
      <c r="AM70" s="151"/>
      <c r="AN70" s="151"/>
      <c r="AO70" s="151"/>
      <c r="AP70" s="151"/>
      <c r="AQ70" s="151"/>
      <c r="AR70" s="151"/>
      <c r="AS70" s="151"/>
      <c r="AT70" s="151"/>
    </row>
    <row r="71" spans="1:46" ht="18.75" customHeight="1">
      <c r="A71" s="375" t="s">
        <v>57</v>
      </c>
      <c r="B71" s="141" t="s">
        <v>300</v>
      </c>
      <c r="C71" s="204">
        <v>509918</v>
      </c>
      <c r="D71" s="204">
        <v>151241</v>
      </c>
      <c r="E71" s="205">
        <v>29.7</v>
      </c>
      <c r="F71" s="204">
        <v>2058</v>
      </c>
      <c r="G71" s="206">
        <v>0.4</v>
      </c>
      <c r="H71" s="204">
        <v>33696</v>
      </c>
      <c r="I71" s="207">
        <v>6.6</v>
      </c>
      <c r="J71" s="204">
        <v>5597</v>
      </c>
      <c r="K71" s="206">
        <v>1.1000000000000001</v>
      </c>
      <c r="L71" s="204">
        <v>198223</v>
      </c>
      <c r="M71" s="207">
        <v>38.9</v>
      </c>
      <c r="N71" s="204">
        <v>25768</v>
      </c>
      <c r="O71" s="207">
        <v>5.0999999999999996</v>
      </c>
      <c r="P71" s="109">
        <v>2643</v>
      </c>
      <c r="Q71" s="206">
        <v>0.5</v>
      </c>
      <c r="R71" s="204">
        <v>44604</v>
      </c>
      <c r="S71" s="207">
        <v>8.6999999999999993</v>
      </c>
      <c r="T71" s="204">
        <v>46088</v>
      </c>
      <c r="U71" s="207">
        <v>9</v>
      </c>
      <c r="V71" s="148" t="str">
        <f t="shared" ref="V71:V105" si="3">IF(D71+F71+H71+J71+L71+N71+P71+R71+T71=C71,"〇","✖")</f>
        <v>〇</v>
      </c>
      <c r="W71" s="158">
        <f t="shared" si="2"/>
        <v>99.999999999999986</v>
      </c>
      <c r="X71" s="151"/>
      <c r="Y71" s="151"/>
      <c r="Z71" s="151"/>
      <c r="AA71" s="151"/>
      <c r="AB71" s="151"/>
      <c r="AC71" s="151"/>
      <c r="AD71" s="151"/>
      <c r="AE71" s="151"/>
      <c r="AF71" s="151"/>
      <c r="AG71" s="151"/>
      <c r="AH71" s="151"/>
      <c r="AI71" s="151"/>
      <c r="AJ71" s="151"/>
      <c r="AK71" s="151"/>
      <c r="AL71" s="151"/>
      <c r="AM71" s="151"/>
      <c r="AN71" s="151"/>
      <c r="AO71" s="151"/>
      <c r="AP71" s="151"/>
      <c r="AQ71" s="151"/>
      <c r="AR71" s="151"/>
      <c r="AS71" s="151"/>
      <c r="AT71" s="151"/>
    </row>
    <row r="72" spans="1:46" ht="18.75" customHeight="1">
      <c r="A72" s="392"/>
      <c r="B72" s="141" t="s">
        <v>304</v>
      </c>
      <c r="C72" s="204">
        <v>469487</v>
      </c>
      <c r="D72" s="204">
        <v>151639</v>
      </c>
      <c r="E72" s="205">
        <v>32.299999999999997</v>
      </c>
      <c r="F72" s="204">
        <v>2098</v>
      </c>
      <c r="G72" s="206">
        <v>0.4</v>
      </c>
      <c r="H72" s="204">
        <v>43389</v>
      </c>
      <c r="I72" s="207">
        <v>9.1999999999999993</v>
      </c>
      <c r="J72" s="204">
        <v>5553</v>
      </c>
      <c r="K72" s="206">
        <v>1.2</v>
      </c>
      <c r="L72" s="204">
        <v>141940</v>
      </c>
      <c r="M72" s="207">
        <v>30.2</v>
      </c>
      <c r="N72" s="204">
        <v>25825</v>
      </c>
      <c r="O72" s="207">
        <v>5.5</v>
      </c>
      <c r="P72" s="109">
        <v>7537</v>
      </c>
      <c r="Q72" s="206">
        <v>1.6</v>
      </c>
      <c r="R72" s="204">
        <v>42983</v>
      </c>
      <c r="S72" s="207">
        <v>9.1999999999999993</v>
      </c>
      <c r="T72" s="204">
        <v>48523</v>
      </c>
      <c r="U72" s="207">
        <v>10.4</v>
      </c>
      <c r="V72" s="148" t="str">
        <f t="shared" si="3"/>
        <v>〇</v>
      </c>
      <c r="W72" s="158">
        <f t="shared" si="2"/>
        <v>100</v>
      </c>
      <c r="X72" s="151"/>
      <c r="Y72" s="151"/>
      <c r="Z72" s="151"/>
      <c r="AA72" s="151"/>
      <c r="AB72" s="151"/>
      <c r="AC72" s="151"/>
      <c r="AD72" s="151"/>
      <c r="AE72" s="151"/>
      <c r="AF72" s="151"/>
      <c r="AG72" s="151"/>
      <c r="AH72" s="151"/>
      <c r="AI72" s="151"/>
      <c r="AJ72" s="151"/>
      <c r="AK72" s="151"/>
      <c r="AL72" s="151"/>
      <c r="AM72" s="151"/>
      <c r="AN72" s="151"/>
      <c r="AO72" s="151"/>
      <c r="AP72" s="151"/>
      <c r="AQ72" s="151"/>
      <c r="AR72" s="151"/>
      <c r="AS72" s="151"/>
      <c r="AT72" s="151"/>
    </row>
    <row r="73" spans="1:46" ht="18.75" customHeight="1">
      <c r="A73" s="392"/>
      <c r="B73" s="141" t="s">
        <v>305</v>
      </c>
      <c r="C73" s="204">
        <v>462932</v>
      </c>
      <c r="D73" s="204">
        <v>156357</v>
      </c>
      <c r="E73" s="205">
        <v>33.799999999999997</v>
      </c>
      <c r="F73" s="204">
        <v>2091</v>
      </c>
      <c r="G73" s="206">
        <v>0.5</v>
      </c>
      <c r="H73" s="204">
        <v>42654</v>
      </c>
      <c r="I73" s="207">
        <v>9.1999999999999993</v>
      </c>
      <c r="J73" s="204">
        <v>5554</v>
      </c>
      <c r="K73" s="206">
        <v>1.2</v>
      </c>
      <c r="L73" s="204">
        <v>129965</v>
      </c>
      <c r="M73" s="207">
        <v>28.1</v>
      </c>
      <c r="N73" s="204">
        <v>28752</v>
      </c>
      <c r="O73" s="207">
        <v>6.2</v>
      </c>
      <c r="P73" s="109">
        <v>4603</v>
      </c>
      <c r="Q73" s="206">
        <v>1</v>
      </c>
      <c r="R73" s="204">
        <v>24033</v>
      </c>
      <c r="S73" s="207">
        <v>5.2</v>
      </c>
      <c r="T73" s="204">
        <v>68923</v>
      </c>
      <c r="U73" s="207">
        <v>14.8</v>
      </c>
      <c r="V73" s="148" t="str">
        <f t="shared" si="3"/>
        <v>〇</v>
      </c>
      <c r="W73" s="158">
        <f t="shared" si="2"/>
        <v>100.00000000000001</v>
      </c>
      <c r="X73" s="151"/>
      <c r="Y73" s="151"/>
      <c r="Z73" s="151"/>
      <c r="AA73" s="151"/>
      <c r="AB73" s="151"/>
      <c r="AC73" s="151"/>
      <c r="AD73" s="151"/>
      <c r="AE73" s="151"/>
      <c r="AF73" s="151"/>
      <c r="AG73" s="151"/>
      <c r="AH73" s="151"/>
      <c r="AI73" s="151"/>
      <c r="AJ73" s="151"/>
      <c r="AK73" s="151"/>
      <c r="AL73" s="151"/>
      <c r="AM73" s="151"/>
      <c r="AN73" s="151"/>
      <c r="AO73" s="151"/>
      <c r="AP73" s="151"/>
      <c r="AQ73" s="151"/>
      <c r="AR73" s="151"/>
      <c r="AS73" s="151"/>
      <c r="AT73" s="151"/>
    </row>
    <row r="74" spans="1:46" ht="18.75" customHeight="1">
      <c r="A74" s="392"/>
      <c r="B74" s="141" t="s">
        <v>308</v>
      </c>
      <c r="C74" s="204">
        <v>451638</v>
      </c>
      <c r="D74" s="204">
        <v>157008</v>
      </c>
      <c r="E74" s="205">
        <v>34.799999999999997</v>
      </c>
      <c r="F74" s="204">
        <v>2098</v>
      </c>
      <c r="G74" s="206">
        <v>0.5</v>
      </c>
      <c r="H74" s="204">
        <v>47511</v>
      </c>
      <c r="I74" s="207">
        <v>10.5</v>
      </c>
      <c r="J74" s="204">
        <v>5447</v>
      </c>
      <c r="K74" s="206">
        <v>1.2</v>
      </c>
      <c r="L74" s="204">
        <v>122869</v>
      </c>
      <c r="M74" s="207">
        <v>27.2</v>
      </c>
      <c r="N74" s="204">
        <v>28477</v>
      </c>
      <c r="O74" s="207">
        <v>6.3</v>
      </c>
      <c r="P74" s="109">
        <v>1988</v>
      </c>
      <c r="Q74" s="206">
        <v>0.4</v>
      </c>
      <c r="R74" s="204">
        <v>25547</v>
      </c>
      <c r="S74" s="207">
        <v>5.7</v>
      </c>
      <c r="T74" s="204">
        <v>60693</v>
      </c>
      <c r="U74" s="207">
        <v>13.4</v>
      </c>
      <c r="V74" s="148" t="str">
        <f>IF(D74+F74+H74+J74+L74+N74+P74+R74+T74=C74,"〇","✖")</f>
        <v>〇</v>
      </c>
      <c r="W74" s="158">
        <f t="shared" si="2"/>
        <v>100.00000000000001</v>
      </c>
      <c r="X74" s="151"/>
      <c r="Y74" s="151"/>
      <c r="Z74" s="151"/>
      <c r="AA74" s="151"/>
      <c r="AB74" s="151"/>
      <c r="AC74" s="151"/>
      <c r="AD74" s="151"/>
      <c r="AE74" s="151"/>
      <c r="AF74" s="151"/>
      <c r="AG74" s="151"/>
      <c r="AH74" s="151"/>
      <c r="AI74" s="151"/>
      <c r="AJ74" s="151"/>
      <c r="AK74" s="151"/>
      <c r="AL74" s="151"/>
      <c r="AM74" s="151"/>
      <c r="AN74" s="151"/>
      <c r="AO74" s="151"/>
      <c r="AP74" s="151"/>
      <c r="AQ74" s="151"/>
      <c r="AR74" s="151"/>
      <c r="AS74" s="151"/>
      <c r="AT74" s="151"/>
    </row>
    <row r="75" spans="1:46" ht="18.75" customHeight="1">
      <c r="A75" s="393"/>
      <c r="B75" s="191" t="s">
        <v>320</v>
      </c>
      <c r="C75" s="235">
        <v>480020</v>
      </c>
      <c r="D75" s="235">
        <v>156531</v>
      </c>
      <c r="E75" s="236">
        <v>32.609266280571639</v>
      </c>
      <c r="F75" s="235">
        <v>2049</v>
      </c>
      <c r="G75" s="237">
        <v>0.42685721428273821</v>
      </c>
      <c r="H75" s="235">
        <v>56600</v>
      </c>
      <c r="I75" s="238">
        <v>11.791175367693013</v>
      </c>
      <c r="J75" s="235">
        <v>5426</v>
      </c>
      <c r="K75" s="237">
        <v>1.1303695679346695</v>
      </c>
      <c r="L75" s="235">
        <v>127958</v>
      </c>
      <c r="M75" s="238">
        <v>26.656805966418069</v>
      </c>
      <c r="N75" s="235">
        <v>30311</v>
      </c>
      <c r="O75" s="238">
        <v>6.3145285613099453</v>
      </c>
      <c r="P75" s="239">
        <v>5232</v>
      </c>
      <c r="Q75" s="237">
        <v>1.0899545852256156</v>
      </c>
      <c r="R75" s="235">
        <v>28854</v>
      </c>
      <c r="S75" s="238">
        <v>6.0109995416857629</v>
      </c>
      <c r="T75" s="235">
        <v>67059</v>
      </c>
      <c r="U75" s="238">
        <v>13.970042914878547</v>
      </c>
      <c r="V75" s="148" t="str">
        <f t="shared" si="3"/>
        <v>〇</v>
      </c>
      <c r="W75" s="158">
        <f t="shared" si="2"/>
        <v>100</v>
      </c>
      <c r="X75" s="151"/>
      <c r="Y75" s="151"/>
      <c r="Z75" s="151"/>
      <c r="AA75" s="151"/>
      <c r="AB75" s="151"/>
      <c r="AC75" s="151"/>
      <c r="AD75" s="151"/>
      <c r="AE75" s="151"/>
      <c r="AF75" s="151"/>
      <c r="AG75" s="151"/>
      <c r="AH75" s="151"/>
      <c r="AI75" s="151"/>
      <c r="AJ75" s="151"/>
      <c r="AK75" s="151"/>
      <c r="AL75" s="151"/>
      <c r="AM75" s="151"/>
      <c r="AN75" s="151"/>
      <c r="AO75" s="151"/>
      <c r="AP75" s="151"/>
      <c r="AQ75" s="151"/>
      <c r="AR75" s="151"/>
      <c r="AS75" s="151"/>
      <c r="AT75" s="151"/>
    </row>
    <row r="76" spans="1:46" ht="18.75" customHeight="1">
      <c r="A76" s="375" t="s">
        <v>58</v>
      </c>
      <c r="B76" s="141" t="s">
        <v>300</v>
      </c>
      <c r="C76" s="109">
        <v>1064735</v>
      </c>
      <c r="D76" s="204">
        <v>305466</v>
      </c>
      <c r="E76" s="205">
        <v>28.7</v>
      </c>
      <c r="F76" s="204">
        <v>4498</v>
      </c>
      <c r="G76" s="206">
        <v>0.4</v>
      </c>
      <c r="H76" s="204">
        <v>72260</v>
      </c>
      <c r="I76" s="207">
        <v>6.8</v>
      </c>
      <c r="J76" s="204">
        <v>33152</v>
      </c>
      <c r="K76" s="206">
        <v>3.1</v>
      </c>
      <c r="L76" s="204">
        <v>353939</v>
      </c>
      <c r="M76" s="207">
        <v>33.200000000000003</v>
      </c>
      <c r="N76" s="204">
        <v>48253</v>
      </c>
      <c r="O76" s="207">
        <v>4.5</v>
      </c>
      <c r="P76" s="109">
        <v>7998</v>
      </c>
      <c r="Q76" s="206">
        <v>0.8</v>
      </c>
      <c r="R76" s="204">
        <v>125393</v>
      </c>
      <c r="S76" s="207">
        <v>11.8</v>
      </c>
      <c r="T76" s="204">
        <v>113776</v>
      </c>
      <c r="U76" s="207">
        <v>10.7</v>
      </c>
      <c r="V76" s="148" t="str">
        <f t="shared" si="3"/>
        <v>〇</v>
      </c>
      <c r="W76" s="158">
        <f t="shared" si="2"/>
        <v>100</v>
      </c>
      <c r="X76" s="151"/>
      <c r="Y76" s="151"/>
      <c r="Z76" s="151"/>
      <c r="AA76" s="151"/>
      <c r="AB76" s="151"/>
      <c r="AC76" s="151"/>
      <c r="AD76" s="151"/>
      <c r="AE76" s="151"/>
      <c r="AF76" s="151"/>
      <c r="AG76" s="151"/>
      <c r="AH76" s="151"/>
      <c r="AI76" s="151"/>
      <c r="AJ76" s="151"/>
      <c r="AK76" s="151"/>
      <c r="AL76" s="151"/>
      <c r="AM76" s="151"/>
      <c r="AN76" s="151"/>
      <c r="AO76" s="151"/>
      <c r="AP76" s="151"/>
      <c r="AQ76" s="151"/>
      <c r="AR76" s="151"/>
      <c r="AS76" s="151"/>
      <c r="AT76" s="151"/>
    </row>
    <row r="77" spans="1:46" ht="18.75" customHeight="1">
      <c r="A77" s="392"/>
      <c r="B77" s="141" t="s">
        <v>304</v>
      </c>
      <c r="C77" s="109">
        <v>977469</v>
      </c>
      <c r="D77" s="204">
        <v>305625</v>
      </c>
      <c r="E77" s="205">
        <v>31.3</v>
      </c>
      <c r="F77" s="204">
        <v>5095</v>
      </c>
      <c r="G77" s="206">
        <v>0.5</v>
      </c>
      <c r="H77" s="204">
        <v>87180</v>
      </c>
      <c r="I77" s="207">
        <v>8.9</v>
      </c>
      <c r="J77" s="204">
        <v>31776</v>
      </c>
      <c r="K77" s="206">
        <v>3.2</v>
      </c>
      <c r="L77" s="204">
        <v>250214</v>
      </c>
      <c r="M77" s="207">
        <v>25.6</v>
      </c>
      <c r="N77" s="204">
        <v>53626</v>
      </c>
      <c r="O77" s="207">
        <v>5.5</v>
      </c>
      <c r="P77" s="109">
        <v>13732</v>
      </c>
      <c r="Q77" s="206">
        <v>1.4</v>
      </c>
      <c r="R77" s="204">
        <v>109430</v>
      </c>
      <c r="S77" s="207">
        <v>11.2</v>
      </c>
      <c r="T77" s="204">
        <v>120791</v>
      </c>
      <c r="U77" s="207">
        <v>12.4</v>
      </c>
      <c r="V77" s="148" t="str">
        <f t="shared" si="3"/>
        <v>〇</v>
      </c>
      <c r="W77" s="158">
        <f t="shared" si="2"/>
        <v>100.00000000000001</v>
      </c>
      <c r="X77" s="151"/>
      <c r="Y77" s="151"/>
      <c r="Z77" s="151"/>
      <c r="AA77" s="151"/>
      <c r="AB77" s="151"/>
      <c r="AC77" s="151"/>
      <c r="AD77" s="151"/>
      <c r="AE77" s="151"/>
      <c r="AF77" s="151"/>
      <c r="AG77" s="151"/>
      <c r="AH77" s="151"/>
      <c r="AI77" s="151"/>
      <c r="AJ77" s="151"/>
      <c r="AK77" s="151"/>
      <c r="AL77" s="151"/>
      <c r="AM77" s="151"/>
      <c r="AN77" s="151"/>
      <c r="AO77" s="151"/>
      <c r="AP77" s="151"/>
      <c r="AQ77" s="151"/>
      <c r="AR77" s="151"/>
      <c r="AS77" s="151"/>
      <c r="AT77" s="151"/>
    </row>
    <row r="78" spans="1:46" ht="18.75" customHeight="1">
      <c r="A78" s="392"/>
      <c r="B78" s="141" t="s">
        <v>305</v>
      </c>
      <c r="C78" s="109">
        <v>976542</v>
      </c>
      <c r="D78" s="204">
        <v>314054</v>
      </c>
      <c r="E78" s="205">
        <v>32.200000000000003</v>
      </c>
      <c r="F78" s="204">
        <v>4965</v>
      </c>
      <c r="G78" s="206">
        <v>0.5</v>
      </c>
      <c r="H78" s="204">
        <v>82875</v>
      </c>
      <c r="I78" s="207">
        <v>8.5</v>
      </c>
      <c r="J78" s="204">
        <v>31454</v>
      </c>
      <c r="K78" s="206">
        <v>3.2</v>
      </c>
      <c r="L78" s="204">
        <v>232149</v>
      </c>
      <c r="M78" s="207">
        <v>23.8</v>
      </c>
      <c r="N78" s="204">
        <v>59530</v>
      </c>
      <c r="O78" s="207">
        <v>6.1</v>
      </c>
      <c r="P78" s="109">
        <v>11026</v>
      </c>
      <c r="Q78" s="206">
        <v>1.1000000000000001</v>
      </c>
      <c r="R78" s="204">
        <v>109551</v>
      </c>
      <c r="S78" s="207">
        <v>11.2</v>
      </c>
      <c r="T78" s="204">
        <v>130938</v>
      </c>
      <c r="U78" s="207">
        <v>13.4</v>
      </c>
      <c r="V78" s="148" t="str">
        <f t="shared" si="3"/>
        <v>〇</v>
      </c>
      <c r="W78" s="158">
        <f t="shared" si="2"/>
        <v>100</v>
      </c>
      <c r="X78" s="151"/>
      <c r="Y78" s="151"/>
      <c r="Z78" s="151"/>
      <c r="AA78" s="151"/>
      <c r="AB78" s="151"/>
      <c r="AC78" s="151"/>
      <c r="AD78" s="151"/>
      <c r="AE78" s="151"/>
      <c r="AF78" s="151"/>
      <c r="AG78" s="151"/>
      <c r="AH78" s="151"/>
      <c r="AI78" s="151"/>
      <c r="AJ78" s="151"/>
      <c r="AK78" s="151"/>
      <c r="AL78" s="151"/>
      <c r="AM78" s="151"/>
      <c r="AN78" s="151"/>
      <c r="AO78" s="151"/>
      <c r="AP78" s="151"/>
      <c r="AQ78" s="151"/>
      <c r="AR78" s="151"/>
      <c r="AS78" s="151"/>
      <c r="AT78" s="151"/>
    </row>
    <row r="79" spans="1:46" ht="18.75" customHeight="1">
      <c r="A79" s="392"/>
      <c r="B79" s="141" t="s">
        <v>308</v>
      </c>
      <c r="C79" s="109">
        <v>952593.69200000004</v>
      </c>
      <c r="D79" s="204">
        <v>321122.43199999997</v>
      </c>
      <c r="E79" s="205">
        <v>33.700000000000003</v>
      </c>
      <c r="F79" s="204">
        <v>4931.326</v>
      </c>
      <c r="G79" s="206">
        <v>0.5</v>
      </c>
      <c r="H79" s="204">
        <v>89168.544999999998</v>
      </c>
      <c r="I79" s="207">
        <v>9.4</v>
      </c>
      <c r="J79" s="204">
        <v>34382.052000000003</v>
      </c>
      <c r="K79" s="206">
        <v>3.6</v>
      </c>
      <c r="L79" s="204">
        <v>222576.06700000001</v>
      </c>
      <c r="M79" s="207">
        <v>23.4</v>
      </c>
      <c r="N79" s="204">
        <v>53652.366000000002</v>
      </c>
      <c r="O79" s="207">
        <v>5.6</v>
      </c>
      <c r="P79" s="109">
        <v>9752.741</v>
      </c>
      <c r="Q79" s="206">
        <v>1</v>
      </c>
      <c r="R79" s="204">
        <v>84326.5</v>
      </c>
      <c r="S79" s="207">
        <v>8.9</v>
      </c>
      <c r="T79" s="204">
        <v>132681.66299999994</v>
      </c>
      <c r="U79" s="207">
        <v>13.900000000000006</v>
      </c>
      <c r="V79" s="148" t="str">
        <f t="shared" si="3"/>
        <v>〇</v>
      </c>
      <c r="W79" s="158">
        <f t="shared" si="2"/>
        <v>100</v>
      </c>
      <c r="X79" s="151"/>
      <c r="Y79" s="151"/>
      <c r="Z79" s="151"/>
      <c r="AA79" s="151"/>
      <c r="AB79" s="151"/>
      <c r="AC79" s="151"/>
      <c r="AD79" s="151"/>
      <c r="AE79" s="151"/>
      <c r="AF79" s="151"/>
      <c r="AG79" s="151"/>
      <c r="AH79" s="151"/>
      <c r="AI79" s="151"/>
      <c r="AJ79" s="151"/>
      <c r="AK79" s="151"/>
      <c r="AL79" s="151"/>
      <c r="AM79" s="151"/>
      <c r="AN79" s="151"/>
      <c r="AO79" s="151"/>
      <c r="AP79" s="151"/>
      <c r="AQ79" s="151"/>
      <c r="AR79" s="151"/>
      <c r="AS79" s="151"/>
      <c r="AT79" s="151"/>
    </row>
    <row r="80" spans="1:46" ht="18.75" customHeight="1">
      <c r="A80" s="393"/>
      <c r="B80" s="191" t="s">
        <v>320</v>
      </c>
      <c r="C80" s="239">
        <v>1005170</v>
      </c>
      <c r="D80" s="235">
        <v>324373</v>
      </c>
      <c r="E80" s="236">
        <v>32.299999999999997</v>
      </c>
      <c r="F80" s="235">
        <v>4965</v>
      </c>
      <c r="G80" s="237">
        <v>0.5</v>
      </c>
      <c r="H80" s="235">
        <v>99916</v>
      </c>
      <c r="I80" s="238">
        <v>9.9</v>
      </c>
      <c r="J80" s="235">
        <v>35041</v>
      </c>
      <c r="K80" s="237">
        <v>3.5</v>
      </c>
      <c r="L80" s="235">
        <v>215664</v>
      </c>
      <c r="M80" s="238">
        <v>21.5</v>
      </c>
      <c r="N80" s="235">
        <v>51393</v>
      </c>
      <c r="O80" s="238">
        <v>5.0999999999999996</v>
      </c>
      <c r="P80" s="239">
        <v>17636</v>
      </c>
      <c r="Q80" s="237">
        <v>1.8</v>
      </c>
      <c r="R80" s="235">
        <v>80253</v>
      </c>
      <c r="S80" s="238">
        <v>8</v>
      </c>
      <c r="T80" s="235">
        <v>175929</v>
      </c>
      <c r="U80" s="238">
        <v>17.40000000000002</v>
      </c>
      <c r="V80" s="148" t="str">
        <f t="shared" si="3"/>
        <v>〇</v>
      </c>
      <c r="W80" s="158">
        <f t="shared" si="2"/>
        <v>100</v>
      </c>
      <c r="X80" s="151"/>
      <c r="Y80" s="151"/>
      <c r="Z80" s="151"/>
      <c r="AA80" s="151"/>
      <c r="AB80" s="151"/>
      <c r="AC80" s="151"/>
      <c r="AD80" s="151"/>
      <c r="AE80" s="151"/>
      <c r="AF80" s="151"/>
      <c r="AG80" s="151"/>
      <c r="AH80" s="151"/>
      <c r="AI80" s="151"/>
      <c r="AJ80" s="151"/>
      <c r="AK80" s="151"/>
      <c r="AL80" s="151"/>
      <c r="AM80" s="151"/>
      <c r="AN80" s="151"/>
      <c r="AO80" s="151"/>
      <c r="AP80" s="151"/>
      <c r="AQ80" s="151"/>
      <c r="AR80" s="151"/>
      <c r="AS80" s="151"/>
      <c r="AT80" s="151"/>
    </row>
    <row r="81" spans="1:46" ht="18.75" customHeight="1">
      <c r="A81" s="375" t="s">
        <v>132</v>
      </c>
      <c r="B81" s="141" t="s">
        <v>300</v>
      </c>
      <c r="C81" s="109">
        <v>431751</v>
      </c>
      <c r="D81" s="204">
        <v>128979</v>
      </c>
      <c r="E81" s="205">
        <v>29.9</v>
      </c>
      <c r="F81" s="204">
        <v>2593</v>
      </c>
      <c r="G81" s="206">
        <v>0.6</v>
      </c>
      <c r="H81" s="204">
        <v>33931</v>
      </c>
      <c r="I81" s="207">
        <v>7.9</v>
      </c>
      <c r="J81" s="204">
        <v>5409</v>
      </c>
      <c r="K81" s="206">
        <v>1.3</v>
      </c>
      <c r="L81" s="204">
        <v>148415</v>
      </c>
      <c r="M81" s="207">
        <v>34.4</v>
      </c>
      <c r="N81" s="204">
        <v>18505</v>
      </c>
      <c r="O81" s="207">
        <v>4.3</v>
      </c>
      <c r="P81" s="109">
        <v>641</v>
      </c>
      <c r="Q81" s="206">
        <v>0.1</v>
      </c>
      <c r="R81" s="204">
        <v>40346</v>
      </c>
      <c r="S81" s="207">
        <v>9.3000000000000007</v>
      </c>
      <c r="T81" s="204">
        <v>52932</v>
      </c>
      <c r="U81" s="207">
        <v>12.3</v>
      </c>
      <c r="V81" s="148" t="str">
        <f t="shared" si="3"/>
        <v>〇</v>
      </c>
      <c r="W81" s="158">
        <f t="shared" si="2"/>
        <v>100.09999999999998</v>
      </c>
      <c r="X81" s="151"/>
      <c r="Y81" s="151"/>
      <c r="Z81" s="151"/>
      <c r="AA81" s="151"/>
      <c r="AB81" s="151"/>
      <c r="AC81" s="151"/>
      <c r="AD81" s="151"/>
      <c r="AE81" s="151"/>
      <c r="AF81" s="151"/>
      <c r="AG81" s="151"/>
      <c r="AH81" s="151"/>
      <c r="AI81" s="151"/>
      <c r="AJ81" s="151"/>
      <c r="AK81" s="151"/>
      <c r="AL81" s="151"/>
      <c r="AM81" s="151"/>
      <c r="AN81" s="151"/>
      <c r="AO81" s="151"/>
      <c r="AP81" s="151"/>
      <c r="AQ81" s="151"/>
      <c r="AR81" s="151"/>
      <c r="AS81" s="151"/>
      <c r="AT81" s="151"/>
    </row>
    <row r="82" spans="1:46" ht="18.75" customHeight="1">
      <c r="A82" s="392"/>
      <c r="B82" s="141" t="s">
        <v>304</v>
      </c>
      <c r="C82" s="109">
        <v>402822</v>
      </c>
      <c r="D82" s="204">
        <v>130421</v>
      </c>
      <c r="E82" s="205">
        <v>32.4</v>
      </c>
      <c r="F82" s="204">
        <v>2668</v>
      </c>
      <c r="G82" s="206">
        <v>0.7</v>
      </c>
      <c r="H82" s="204">
        <v>44157</v>
      </c>
      <c r="I82" s="207">
        <v>10.9</v>
      </c>
      <c r="J82" s="204">
        <v>5980</v>
      </c>
      <c r="K82" s="206">
        <v>1.5</v>
      </c>
      <c r="L82" s="204">
        <v>97408</v>
      </c>
      <c r="M82" s="207">
        <v>24.2</v>
      </c>
      <c r="N82" s="204">
        <v>17684</v>
      </c>
      <c r="O82" s="207">
        <v>4.4000000000000004</v>
      </c>
      <c r="P82" s="109">
        <v>2470</v>
      </c>
      <c r="Q82" s="206">
        <v>0.6</v>
      </c>
      <c r="R82" s="204">
        <v>46623</v>
      </c>
      <c r="S82" s="207">
        <v>11.6</v>
      </c>
      <c r="T82" s="204">
        <v>55411</v>
      </c>
      <c r="U82" s="207">
        <v>13.7</v>
      </c>
      <c r="V82" s="148" t="str">
        <f t="shared" si="3"/>
        <v>〇</v>
      </c>
      <c r="W82" s="158">
        <f t="shared" si="2"/>
        <v>100</v>
      </c>
      <c r="X82" s="151"/>
      <c r="Y82" s="151"/>
      <c r="Z82" s="151"/>
      <c r="AA82" s="151"/>
      <c r="AB82" s="151"/>
      <c r="AC82" s="151"/>
      <c r="AD82" s="151"/>
      <c r="AE82" s="151"/>
      <c r="AF82" s="151"/>
      <c r="AG82" s="151"/>
      <c r="AH82" s="151"/>
      <c r="AI82" s="151"/>
      <c r="AJ82" s="151"/>
      <c r="AK82" s="151"/>
      <c r="AL82" s="151"/>
      <c r="AM82" s="151"/>
      <c r="AN82" s="151"/>
      <c r="AO82" s="151"/>
      <c r="AP82" s="151"/>
      <c r="AQ82" s="151"/>
      <c r="AR82" s="151"/>
      <c r="AS82" s="151"/>
      <c r="AT82" s="151"/>
    </row>
    <row r="83" spans="1:46" ht="18.75" customHeight="1">
      <c r="A83" s="392"/>
      <c r="B83" s="141" t="s">
        <v>305</v>
      </c>
      <c r="C83" s="109">
        <v>391046</v>
      </c>
      <c r="D83" s="204">
        <v>133320</v>
      </c>
      <c r="E83" s="205">
        <v>34.1</v>
      </c>
      <c r="F83" s="204">
        <v>2653</v>
      </c>
      <c r="G83" s="206">
        <v>0.7</v>
      </c>
      <c r="H83" s="204">
        <v>41641</v>
      </c>
      <c r="I83" s="207">
        <v>10.6</v>
      </c>
      <c r="J83" s="204">
        <v>6177</v>
      </c>
      <c r="K83" s="206">
        <v>1.6</v>
      </c>
      <c r="L83" s="204">
        <v>89606</v>
      </c>
      <c r="M83" s="207">
        <v>22.9</v>
      </c>
      <c r="N83" s="204">
        <v>18299</v>
      </c>
      <c r="O83" s="207">
        <v>4.7</v>
      </c>
      <c r="P83" s="109">
        <v>541</v>
      </c>
      <c r="Q83" s="206">
        <v>0.1</v>
      </c>
      <c r="R83" s="204">
        <v>41594</v>
      </c>
      <c r="S83" s="207">
        <v>10.6</v>
      </c>
      <c r="T83" s="204">
        <v>57215</v>
      </c>
      <c r="U83" s="207">
        <v>14.7</v>
      </c>
      <c r="V83" s="148" t="str">
        <f t="shared" si="3"/>
        <v>〇</v>
      </c>
      <c r="W83" s="158">
        <f t="shared" si="2"/>
        <v>100</v>
      </c>
      <c r="X83" s="151"/>
      <c r="Y83" s="151"/>
      <c r="Z83" s="151"/>
      <c r="AA83" s="151"/>
      <c r="AB83" s="151"/>
      <c r="AC83" s="151"/>
      <c r="AD83" s="151"/>
      <c r="AE83" s="151"/>
      <c r="AF83" s="151"/>
      <c r="AG83" s="151"/>
      <c r="AH83" s="151"/>
      <c r="AI83" s="151"/>
      <c r="AJ83" s="151"/>
      <c r="AK83" s="151"/>
      <c r="AL83" s="151"/>
      <c r="AM83" s="151"/>
      <c r="AN83" s="151"/>
      <c r="AO83" s="151"/>
      <c r="AP83" s="151"/>
      <c r="AQ83" s="151"/>
      <c r="AR83" s="151"/>
      <c r="AS83" s="151"/>
      <c r="AT83" s="151"/>
    </row>
    <row r="84" spans="1:46" ht="18.75" customHeight="1">
      <c r="A84" s="392"/>
      <c r="B84" s="141" t="s">
        <v>308</v>
      </c>
      <c r="C84" s="109">
        <v>392169</v>
      </c>
      <c r="D84" s="204">
        <v>135626</v>
      </c>
      <c r="E84" s="205">
        <v>34.6</v>
      </c>
      <c r="F84" s="204">
        <v>2681</v>
      </c>
      <c r="G84" s="206">
        <v>0.7</v>
      </c>
      <c r="H84" s="204">
        <v>45932</v>
      </c>
      <c r="I84" s="207">
        <v>11.7</v>
      </c>
      <c r="J84" s="204">
        <v>6426</v>
      </c>
      <c r="K84" s="206">
        <v>1.6</v>
      </c>
      <c r="L84" s="204">
        <v>89830</v>
      </c>
      <c r="M84" s="207">
        <v>22.9</v>
      </c>
      <c r="N84" s="204">
        <v>18644</v>
      </c>
      <c r="O84" s="207">
        <v>4.8</v>
      </c>
      <c r="P84" s="109">
        <v>1248</v>
      </c>
      <c r="Q84" s="206">
        <v>0.3</v>
      </c>
      <c r="R84" s="204">
        <v>31338</v>
      </c>
      <c r="S84" s="207">
        <v>8</v>
      </c>
      <c r="T84" s="204">
        <v>60444</v>
      </c>
      <c r="U84" s="207">
        <v>15.399999999999999</v>
      </c>
      <c r="V84" s="148" t="str">
        <f t="shared" si="3"/>
        <v>〇</v>
      </c>
      <c r="W84" s="158">
        <f t="shared" si="2"/>
        <v>100</v>
      </c>
      <c r="X84" s="151"/>
      <c r="Y84" s="151"/>
      <c r="Z84" s="151"/>
      <c r="AA84" s="151"/>
      <c r="AB84" s="151"/>
      <c r="AC84" s="151"/>
      <c r="AD84" s="151"/>
      <c r="AE84" s="151"/>
      <c r="AF84" s="151"/>
      <c r="AG84" s="151"/>
      <c r="AH84" s="151"/>
      <c r="AI84" s="151"/>
      <c r="AJ84" s="151"/>
      <c r="AK84" s="151"/>
      <c r="AL84" s="151"/>
      <c r="AM84" s="151"/>
      <c r="AN84" s="151"/>
      <c r="AO84" s="151"/>
      <c r="AP84" s="151"/>
      <c r="AQ84" s="151"/>
      <c r="AR84" s="151"/>
      <c r="AS84" s="151"/>
      <c r="AT84" s="151"/>
    </row>
    <row r="85" spans="1:46" ht="18.75" customHeight="1">
      <c r="A85" s="393"/>
      <c r="B85" s="191" t="s">
        <v>320</v>
      </c>
      <c r="C85" s="239">
        <v>407872</v>
      </c>
      <c r="D85" s="235">
        <v>134225</v>
      </c>
      <c r="E85" s="236">
        <v>32.9</v>
      </c>
      <c r="F85" s="235">
        <v>2654</v>
      </c>
      <c r="G85" s="237">
        <v>0.7</v>
      </c>
      <c r="H85" s="235">
        <v>51482</v>
      </c>
      <c r="I85" s="238">
        <v>12.6</v>
      </c>
      <c r="J85" s="235">
        <v>5831</v>
      </c>
      <c r="K85" s="237">
        <v>1.5</v>
      </c>
      <c r="L85" s="235">
        <v>87230</v>
      </c>
      <c r="M85" s="238">
        <v>21.4</v>
      </c>
      <c r="N85" s="235">
        <v>20310</v>
      </c>
      <c r="O85" s="238">
        <v>5</v>
      </c>
      <c r="P85" s="239">
        <v>4680</v>
      </c>
      <c r="Q85" s="237">
        <v>1.1000000000000001</v>
      </c>
      <c r="R85" s="235">
        <v>36419</v>
      </c>
      <c r="S85" s="238">
        <v>8.9</v>
      </c>
      <c r="T85" s="235">
        <v>65041</v>
      </c>
      <c r="U85" s="238">
        <v>15.9</v>
      </c>
      <c r="V85" s="148" t="str">
        <f t="shared" si="3"/>
        <v>〇</v>
      </c>
      <c r="W85" s="158">
        <f t="shared" si="2"/>
        <v>100</v>
      </c>
      <c r="X85" s="151"/>
      <c r="Y85" s="151"/>
      <c r="Z85" s="151"/>
      <c r="AA85" s="151"/>
      <c r="AB85" s="151"/>
      <c r="AC85" s="151"/>
      <c r="AD85" s="151"/>
      <c r="AE85" s="151"/>
      <c r="AF85" s="151"/>
      <c r="AG85" s="151"/>
      <c r="AH85" s="151"/>
      <c r="AI85" s="151"/>
      <c r="AJ85" s="151"/>
      <c r="AK85" s="151"/>
      <c r="AL85" s="151"/>
      <c r="AM85" s="151"/>
      <c r="AN85" s="151"/>
      <c r="AO85" s="151"/>
      <c r="AP85" s="151"/>
      <c r="AQ85" s="151"/>
      <c r="AR85" s="151"/>
      <c r="AS85" s="151"/>
      <c r="AT85" s="151"/>
    </row>
    <row r="86" spans="1:46" ht="18.75" customHeight="1">
      <c r="A86" s="375" t="s">
        <v>59</v>
      </c>
      <c r="B86" s="141" t="s">
        <v>300</v>
      </c>
      <c r="C86" s="109">
        <v>783966</v>
      </c>
      <c r="D86" s="204">
        <v>236748</v>
      </c>
      <c r="E86" s="205">
        <v>30.2</v>
      </c>
      <c r="F86" s="204">
        <v>3324</v>
      </c>
      <c r="G86" s="206">
        <v>0.4</v>
      </c>
      <c r="H86" s="204">
        <v>46575</v>
      </c>
      <c r="I86" s="207">
        <v>6</v>
      </c>
      <c r="J86" s="204">
        <v>10550</v>
      </c>
      <c r="K86" s="206">
        <v>1.3</v>
      </c>
      <c r="L86" s="204">
        <v>272738</v>
      </c>
      <c r="M86" s="207">
        <v>34.799999999999997</v>
      </c>
      <c r="N86" s="204">
        <v>30023</v>
      </c>
      <c r="O86" s="207">
        <v>3.8</v>
      </c>
      <c r="P86" s="109">
        <v>1476</v>
      </c>
      <c r="Q86" s="206">
        <v>0.2</v>
      </c>
      <c r="R86" s="204">
        <v>94347</v>
      </c>
      <c r="S86" s="207">
        <v>12</v>
      </c>
      <c r="T86" s="204">
        <v>88185</v>
      </c>
      <c r="U86" s="207">
        <v>11.3</v>
      </c>
      <c r="V86" s="148" t="str">
        <f t="shared" si="3"/>
        <v>〇</v>
      </c>
      <c r="W86" s="158">
        <f t="shared" si="2"/>
        <v>99.999999999999986</v>
      </c>
      <c r="X86" s="151"/>
      <c r="Y86" s="151"/>
      <c r="Z86" s="151"/>
      <c r="AA86" s="151"/>
      <c r="AB86" s="151"/>
      <c r="AC86" s="151"/>
      <c r="AD86" s="151"/>
      <c r="AE86" s="151"/>
      <c r="AF86" s="151"/>
      <c r="AG86" s="151"/>
      <c r="AH86" s="151"/>
      <c r="AI86" s="151"/>
      <c r="AJ86" s="151"/>
      <c r="AK86" s="151"/>
      <c r="AL86" s="151"/>
      <c r="AM86" s="151"/>
      <c r="AN86" s="151"/>
      <c r="AO86" s="151"/>
      <c r="AP86" s="151"/>
      <c r="AQ86" s="151"/>
      <c r="AR86" s="151"/>
      <c r="AS86" s="151"/>
      <c r="AT86" s="151"/>
    </row>
    <row r="87" spans="1:46" ht="18.75" customHeight="1">
      <c r="A87" s="392"/>
      <c r="B87" s="141" t="s">
        <v>304</v>
      </c>
      <c r="C87" s="109">
        <v>726458</v>
      </c>
      <c r="D87" s="204">
        <v>236738</v>
      </c>
      <c r="E87" s="205">
        <v>32.6</v>
      </c>
      <c r="F87" s="204">
        <v>3398</v>
      </c>
      <c r="G87" s="206">
        <v>0.5</v>
      </c>
      <c r="H87" s="204">
        <v>62314</v>
      </c>
      <c r="I87" s="207">
        <v>8.6</v>
      </c>
      <c r="J87" s="204">
        <v>10560</v>
      </c>
      <c r="K87" s="206">
        <v>1.4</v>
      </c>
      <c r="L87" s="204">
        <v>189320</v>
      </c>
      <c r="M87" s="207">
        <v>26</v>
      </c>
      <c r="N87" s="204">
        <v>32712</v>
      </c>
      <c r="O87" s="207">
        <v>4.5</v>
      </c>
      <c r="P87" s="109">
        <v>1236</v>
      </c>
      <c r="Q87" s="206">
        <v>0.2</v>
      </c>
      <c r="R87" s="204">
        <v>93062</v>
      </c>
      <c r="S87" s="207">
        <v>12.8</v>
      </c>
      <c r="T87" s="204">
        <v>97118</v>
      </c>
      <c r="U87" s="207">
        <v>13.4</v>
      </c>
      <c r="V87" s="148" t="str">
        <f t="shared" si="3"/>
        <v>〇</v>
      </c>
      <c r="W87" s="158">
        <f t="shared" ref="W87:W105" si="4">E87+G87+I87+K87+M87+O87+Q87+S87+U87</f>
        <v>100</v>
      </c>
      <c r="X87" s="151"/>
      <c r="Y87" s="151"/>
      <c r="Z87" s="151"/>
      <c r="AA87" s="151"/>
      <c r="AB87" s="151"/>
      <c r="AC87" s="151"/>
      <c r="AD87" s="151"/>
      <c r="AE87" s="151"/>
      <c r="AF87" s="151"/>
      <c r="AG87" s="151"/>
      <c r="AH87" s="151"/>
      <c r="AI87" s="151"/>
      <c r="AJ87" s="151"/>
      <c r="AK87" s="151"/>
      <c r="AL87" s="151"/>
      <c r="AM87" s="151"/>
      <c r="AN87" s="151"/>
      <c r="AO87" s="151"/>
      <c r="AP87" s="151"/>
      <c r="AQ87" s="151"/>
      <c r="AR87" s="151"/>
      <c r="AS87" s="151"/>
      <c r="AT87" s="151"/>
    </row>
    <row r="88" spans="1:46" ht="18.75" customHeight="1">
      <c r="A88" s="392"/>
      <c r="B88" s="141" t="s">
        <v>305</v>
      </c>
      <c r="C88" s="109">
        <v>710148</v>
      </c>
      <c r="D88" s="204">
        <v>242138</v>
      </c>
      <c r="E88" s="205">
        <v>34.1</v>
      </c>
      <c r="F88" s="204">
        <v>3372</v>
      </c>
      <c r="G88" s="206">
        <v>0.5</v>
      </c>
      <c r="H88" s="204">
        <v>58473</v>
      </c>
      <c r="I88" s="207">
        <v>8.1999999999999993</v>
      </c>
      <c r="J88" s="204">
        <v>10546</v>
      </c>
      <c r="K88" s="206">
        <v>1.5</v>
      </c>
      <c r="L88" s="204">
        <v>171297</v>
      </c>
      <c r="M88" s="207">
        <v>24.1</v>
      </c>
      <c r="N88" s="204">
        <v>34914</v>
      </c>
      <c r="O88" s="207">
        <v>4.9000000000000004</v>
      </c>
      <c r="P88" s="109">
        <v>1438</v>
      </c>
      <c r="Q88" s="206">
        <v>0.2</v>
      </c>
      <c r="R88" s="204">
        <v>77144</v>
      </c>
      <c r="S88" s="207">
        <v>10.9</v>
      </c>
      <c r="T88" s="204">
        <v>110826</v>
      </c>
      <c r="U88" s="207">
        <v>15.6</v>
      </c>
      <c r="V88" s="148" t="str">
        <f t="shared" si="3"/>
        <v>〇</v>
      </c>
      <c r="W88" s="158">
        <f t="shared" si="4"/>
        <v>100.00000000000001</v>
      </c>
      <c r="X88" s="151"/>
      <c r="Y88" s="151"/>
      <c r="Z88" s="151"/>
      <c r="AA88" s="151"/>
      <c r="AB88" s="151"/>
      <c r="AC88" s="151"/>
      <c r="AD88" s="151"/>
      <c r="AE88" s="151"/>
      <c r="AF88" s="151"/>
      <c r="AG88" s="151"/>
      <c r="AH88" s="151"/>
      <c r="AI88" s="151"/>
      <c r="AJ88" s="151"/>
      <c r="AK88" s="151"/>
      <c r="AL88" s="151"/>
      <c r="AM88" s="151"/>
      <c r="AN88" s="151"/>
      <c r="AO88" s="151"/>
      <c r="AP88" s="151"/>
      <c r="AQ88" s="151"/>
      <c r="AR88" s="151"/>
      <c r="AS88" s="151"/>
      <c r="AT88" s="151"/>
    </row>
    <row r="89" spans="1:46" ht="18.75" customHeight="1">
      <c r="A89" s="392"/>
      <c r="B89" s="141" t="s">
        <v>308</v>
      </c>
      <c r="C89" s="109">
        <v>711659</v>
      </c>
      <c r="D89" s="204">
        <v>246716</v>
      </c>
      <c r="E89" s="205">
        <v>34.700000000000003</v>
      </c>
      <c r="F89" s="204">
        <v>3413</v>
      </c>
      <c r="G89" s="206">
        <v>0.5</v>
      </c>
      <c r="H89" s="204">
        <v>65128</v>
      </c>
      <c r="I89" s="207">
        <v>9.1</v>
      </c>
      <c r="J89" s="204">
        <v>10688</v>
      </c>
      <c r="K89" s="206">
        <v>1.5</v>
      </c>
      <c r="L89" s="204">
        <v>174318</v>
      </c>
      <c r="M89" s="207">
        <v>24.5</v>
      </c>
      <c r="N89" s="204">
        <v>35582</v>
      </c>
      <c r="O89" s="207">
        <v>5</v>
      </c>
      <c r="P89" s="109">
        <v>1983</v>
      </c>
      <c r="Q89" s="206">
        <v>0.3</v>
      </c>
      <c r="R89" s="204">
        <v>62512</v>
      </c>
      <c r="S89" s="207">
        <v>8.8000000000000007</v>
      </c>
      <c r="T89" s="204">
        <v>111319</v>
      </c>
      <c r="U89" s="207">
        <v>15.6</v>
      </c>
      <c r="V89" s="148" t="str">
        <f t="shared" si="3"/>
        <v>〇</v>
      </c>
      <c r="W89" s="158">
        <f t="shared" si="4"/>
        <v>100</v>
      </c>
      <c r="X89" s="151"/>
      <c r="Y89" s="151"/>
      <c r="Z89" s="151"/>
      <c r="AA89" s="151"/>
      <c r="AB89" s="151"/>
      <c r="AC89" s="151"/>
      <c r="AD89" s="151"/>
      <c r="AE89" s="151"/>
      <c r="AF89" s="151"/>
      <c r="AG89" s="151"/>
      <c r="AH89" s="151"/>
      <c r="AI89" s="151"/>
      <c r="AJ89" s="151"/>
      <c r="AK89" s="151"/>
      <c r="AL89" s="151"/>
      <c r="AM89" s="151"/>
      <c r="AN89" s="151"/>
      <c r="AO89" s="151"/>
      <c r="AP89" s="151"/>
      <c r="AQ89" s="151"/>
      <c r="AR89" s="151"/>
      <c r="AS89" s="151"/>
      <c r="AT89" s="151"/>
    </row>
    <row r="90" spans="1:46" ht="18.75" customHeight="1">
      <c r="A90" s="393"/>
      <c r="B90" s="191" t="s">
        <v>320</v>
      </c>
      <c r="C90" s="239">
        <v>724427</v>
      </c>
      <c r="D90" s="235">
        <v>249905</v>
      </c>
      <c r="E90" s="236">
        <v>34.5</v>
      </c>
      <c r="F90" s="235">
        <v>3433</v>
      </c>
      <c r="G90" s="237">
        <v>0.5</v>
      </c>
      <c r="H90" s="235">
        <v>77666</v>
      </c>
      <c r="I90" s="238">
        <v>10.7</v>
      </c>
      <c r="J90" s="235">
        <v>10736</v>
      </c>
      <c r="K90" s="237">
        <v>1.5</v>
      </c>
      <c r="L90" s="235">
        <v>167851</v>
      </c>
      <c r="M90" s="238">
        <v>23.2</v>
      </c>
      <c r="N90" s="235">
        <v>36417</v>
      </c>
      <c r="O90" s="238">
        <v>5</v>
      </c>
      <c r="P90" s="239">
        <v>5967</v>
      </c>
      <c r="Q90" s="237">
        <v>0.8</v>
      </c>
      <c r="R90" s="235">
        <v>54245</v>
      </c>
      <c r="S90" s="238">
        <v>7.5</v>
      </c>
      <c r="T90" s="235">
        <v>118207</v>
      </c>
      <c r="U90" s="238">
        <v>16.3</v>
      </c>
      <c r="V90" s="148" t="str">
        <f t="shared" si="3"/>
        <v>〇</v>
      </c>
      <c r="W90" s="158">
        <f t="shared" si="4"/>
        <v>100</v>
      </c>
      <c r="X90" s="151"/>
      <c r="Y90" s="151"/>
      <c r="Z90" s="151"/>
      <c r="AA90" s="151"/>
      <c r="AB90" s="151"/>
      <c r="AC90" s="151"/>
      <c r="AD90" s="151"/>
      <c r="AE90" s="151"/>
      <c r="AF90" s="151"/>
      <c r="AG90" s="151"/>
      <c r="AH90" s="151"/>
      <c r="AI90" s="151"/>
      <c r="AJ90" s="151"/>
      <c r="AK90" s="151"/>
      <c r="AL90" s="151"/>
      <c r="AM90" s="151"/>
      <c r="AN90" s="151"/>
      <c r="AO90" s="151"/>
      <c r="AP90" s="151"/>
      <c r="AQ90" s="151"/>
      <c r="AR90" s="151"/>
      <c r="AS90" s="151"/>
      <c r="AT90" s="151"/>
    </row>
    <row r="91" spans="1:46" ht="18.75" customHeight="1">
      <c r="A91" s="383" t="s">
        <v>91</v>
      </c>
      <c r="B91" s="141" t="s">
        <v>300</v>
      </c>
      <c r="C91" s="204">
        <v>682339</v>
      </c>
      <c r="D91" s="204">
        <v>174596</v>
      </c>
      <c r="E91" s="205">
        <v>25.6</v>
      </c>
      <c r="F91" s="204">
        <v>3031</v>
      </c>
      <c r="G91" s="206">
        <v>0.4</v>
      </c>
      <c r="H91" s="204">
        <v>63660</v>
      </c>
      <c r="I91" s="207">
        <v>9.3000000000000007</v>
      </c>
      <c r="J91" s="204">
        <v>14740</v>
      </c>
      <c r="K91" s="206">
        <v>2.2000000000000002</v>
      </c>
      <c r="L91" s="204">
        <v>227843</v>
      </c>
      <c r="M91" s="207">
        <v>33.4</v>
      </c>
      <c r="N91" s="204">
        <v>29564</v>
      </c>
      <c r="O91" s="207">
        <v>4.3</v>
      </c>
      <c r="P91" s="109">
        <v>5946</v>
      </c>
      <c r="Q91" s="206">
        <v>0.9</v>
      </c>
      <c r="R91" s="204">
        <v>67584</v>
      </c>
      <c r="S91" s="207">
        <v>9.9</v>
      </c>
      <c r="T91" s="204">
        <v>95375</v>
      </c>
      <c r="U91" s="207">
        <v>14</v>
      </c>
      <c r="V91" s="148" t="str">
        <f t="shared" si="3"/>
        <v>〇</v>
      </c>
      <c r="W91" s="158">
        <f t="shared" si="4"/>
        <v>100.00000000000001</v>
      </c>
      <c r="X91" s="151"/>
      <c r="Y91" s="151"/>
      <c r="Z91" s="151"/>
      <c r="AA91" s="151"/>
      <c r="AB91" s="151"/>
      <c r="AC91" s="151"/>
      <c r="AD91" s="151"/>
      <c r="AE91" s="151"/>
      <c r="AF91" s="151"/>
      <c r="AG91" s="151"/>
      <c r="AH91" s="151"/>
      <c r="AI91" s="151"/>
      <c r="AJ91" s="151"/>
      <c r="AK91" s="151"/>
      <c r="AL91" s="151"/>
      <c r="AM91" s="151"/>
      <c r="AN91" s="151"/>
      <c r="AO91" s="151"/>
      <c r="AP91" s="151"/>
      <c r="AQ91" s="151"/>
      <c r="AR91" s="151"/>
      <c r="AS91" s="151"/>
      <c r="AT91" s="151"/>
    </row>
    <row r="92" spans="1:46" ht="18.75" customHeight="1">
      <c r="A92" s="398"/>
      <c r="B92" s="141" t="s">
        <v>304</v>
      </c>
      <c r="C92" s="204">
        <v>651473</v>
      </c>
      <c r="D92" s="204">
        <v>174939</v>
      </c>
      <c r="E92" s="205">
        <v>26.9</v>
      </c>
      <c r="F92" s="204">
        <v>3089</v>
      </c>
      <c r="G92" s="206">
        <v>0.5</v>
      </c>
      <c r="H92" s="204">
        <v>73509</v>
      </c>
      <c r="I92" s="207">
        <v>11.3</v>
      </c>
      <c r="J92" s="204">
        <v>14646</v>
      </c>
      <c r="K92" s="206">
        <v>2.2000000000000002</v>
      </c>
      <c r="L92" s="204">
        <v>163108</v>
      </c>
      <c r="M92" s="207">
        <v>25</v>
      </c>
      <c r="N92" s="204">
        <v>32163</v>
      </c>
      <c r="O92" s="207">
        <v>4.9000000000000004</v>
      </c>
      <c r="P92" s="109">
        <v>9986</v>
      </c>
      <c r="Q92" s="206">
        <v>1.5</v>
      </c>
      <c r="R92" s="204">
        <v>62752</v>
      </c>
      <c r="S92" s="207">
        <v>9.6</v>
      </c>
      <c r="T92" s="204">
        <v>117281</v>
      </c>
      <c r="U92" s="207">
        <v>18.100000000000001</v>
      </c>
      <c r="V92" s="148" t="str">
        <f t="shared" si="3"/>
        <v>〇</v>
      </c>
      <c r="W92" s="158">
        <f t="shared" si="4"/>
        <v>100</v>
      </c>
      <c r="X92" s="151"/>
      <c r="Y92" s="151"/>
      <c r="Z92" s="151"/>
      <c r="AA92" s="151"/>
      <c r="AB92" s="151"/>
      <c r="AC92" s="151"/>
      <c r="AD92" s="151"/>
      <c r="AE92" s="151"/>
      <c r="AF92" s="151"/>
      <c r="AG92" s="151"/>
      <c r="AH92" s="151"/>
      <c r="AI92" s="151"/>
      <c r="AJ92" s="151"/>
      <c r="AK92" s="151"/>
      <c r="AL92" s="151"/>
      <c r="AM92" s="151"/>
      <c r="AN92" s="151"/>
      <c r="AO92" s="151"/>
      <c r="AP92" s="151"/>
      <c r="AQ92" s="151"/>
      <c r="AR92" s="151"/>
      <c r="AS92" s="151"/>
      <c r="AT92" s="151"/>
    </row>
    <row r="93" spans="1:46" ht="18.75" customHeight="1">
      <c r="A93" s="398"/>
      <c r="B93" s="141" t="s">
        <v>305</v>
      </c>
      <c r="C93" s="204">
        <v>605370</v>
      </c>
      <c r="D93" s="204">
        <v>179670</v>
      </c>
      <c r="E93" s="205">
        <v>29.7</v>
      </c>
      <c r="F93" s="204">
        <v>3067</v>
      </c>
      <c r="G93" s="206">
        <v>0.5</v>
      </c>
      <c r="H93" s="204">
        <v>68977</v>
      </c>
      <c r="I93" s="207">
        <v>11.4</v>
      </c>
      <c r="J93" s="204">
        <v>14739</v>
      </c>
      <c r="K93" s="206">
        <v>2.4</v>
      </c>
      <c r="L93" s="204">
        <v>142893</v>
      </c>
      <c r="M93" s="207">
        <v>23.6</v>
      </c>
      <c r="N93" s="204">
        <v>32259</v>
      </c>
      <c r="O93" s="207">
        <v>5.3</v>
      </c>
      <c r="P93" s="109">
        <v>3716</v>
      </c>
      <c r="Q93" s="206">
        <v>0.6</v>
      </c>
      <c r="R93" s="204">
        <v>50660</v>
      </c>
      <c r="S93" s="207">
        <v>8.4</v>
      </c>
      <c r="T93" s="204">
        <v>109389</v>
      </c>
      <c r="U93" s="207">
        <v>18.100000000000001</v>
      </c>
      <c r="V93" s="148" t="str">
        <f t="shared" si="3"/>
        <v>〇</v>
      </c>
      <c r="W93" s="158">
        <f t="shared" si="4"/>
        <v>100</v>
      </c>
      <c r="X93" s="151"/>
      <c r="Y93" s="151"/>
      <c r="Z93" s="151"/>
      <c r="AA93" s="151"/>
      <c r="AB93" s="151"/>
      <c r="AC93" s="151"/>
      <c r="AD93" s="151"/>
      <c r="AE93" s="151"/>
      <c r="AF93" s="151"/>
      <c r="AG93" s="151"/>
      <c r="AH93" s="151"/>
      <c r="AI93" s="151"/>
      <c r="AJ93" s="151"/>
      <c r="AK93" s="151"/>
      <c r="AL93" s="151"/>
      <c r="AM93" s="151"/>
      <c r="AN93" s="151"/>
      <c r="AO93" s="151"/>
      <c r="AP93" s="151"/>
      <c r="AQ93" s="151"/>
      <c r="AR93" s="151"/>
      <c r="AS93" s="151"/>
      <c r="AT93" s="151"/>
    </row>
    <row r="94" spans="1:46" ht="18.75" customHeight="1">
      <c r="A94" s="398"/>
      <c r="B94" s="141" t="s">
        <v>308</v>
      </c>
      <c r="C94" s="204">
        <v>617806</v>
      </c>
      <c r="D94" s="204">
        <v>181082</v>
      </c>
      <c r="E94" s="205">
        <v>29.3</v>
      </c>
      <c r="F94" s="204">
        <v>3064</v>
      </c>
      <c r="G94" s="206">
        <v>0.5</v>
      </c>
      <c r="H94" s="204">
        <v>75030</v>
      </c>
      <c r="I94" s="207">
        <v>12.1</v>
      </c>
      <c r="J94" s="204">
        <v>14772</v>
      </c>
      <c r="K94" s="206">
        <v>2.1</v>
      </c>
      <c r="L94" s="204">
        <v>145783</v>
      </c>
      <c r="M94" s="207">
        <v>23.6</v>
      </c>
      <c r="N94" s="204">
        <v>32078</v>
      </c>
      <c r="O94" s="207">
        <v>5.2</v>
      </c>
      <c r="P94" s="109">
        <v>9994</v>
      </c>
      <c r="Q94" s="206">
        <v>1.6</v>
      </c>
      <c r="R94" s="204">
        <v>54976</v>
      </c>
      <c r="S94" s="207">
        <v>8.9</v>
      </c>
      <c r="T94" s="204">
        <v>101027</v>
      </c>
      <c r="U94" s="207">
        <v>16.7</v>
      </c>
      <c r="V94" s="148" t="str">
        <f t="shared" si="3"/>
        <v>〇</v>
      </c>
      <c r="W94" s="158">
        <f t="shared" si="4"/>
        <v>100</v>
      </c>
      <c r="X94" s="151"/>
      <c r="Y94" s="151"/>
      <c r="Z94" s="151"/>
      <c r="AA94" s="151"/>
      <c r="AB94" s="151"/>
      <c r="AC94" s="151"/>
      <c r="AD94" s="151"/>
      <c r="AE94" s="151"/>
      <c r="AF94" s="151"/>
      <c r="AG94" s="151"/>
      <c r="AH94" s="151"/>
      <c r="AI94" s="151"/>
      <c r="AJ94" s="151"/>
      <c r="AK94" s="151"/>
      <c r="AL94" s="151"/>
      <c r="AM94" s="151"/>
      <c r="AN94" s="151"/>
      <c r="AO94" s="151"/>
      <c r="AP94" s="151"/>
      <c r="AQ94" s="151"/>
      <c r="AR94" s="151"/>
      <c r="AS94" s="151"/>
      <c r="AT94" s="151"/>
    </row>
    <row r="95" spans="1:46" ht="18.75" customHeight="1">
      <c r="A95" s="379"/>
      <c r="B95" s="191" t="s">
        <v>320</v>
      </c>
      <c r="C95" s="235">
        <v>626052</v>
      </c>
      <c r="D95" s="235">
        <v>180178</v>
      </c>
      <c r="E95" s="236">
        <v>28.8</v>
      </c>
      <c r="F95" s="235">
        <v>3064</v>
      </c>
      <c r="G95" s="237">
        <v>0.5</v>
      </c>
      <c r="H95" s="235">
        <v>83237</v>
      </c>
      <c r="I95" s="238">
        <v>13.3</v>
      </c>
      <c r="J95" s="235">
        <v>14630</v>
      </c>
      <c r="K95" s="237">
        <v>2.2999999999999998</v>
      </c>
      <c r="L95" s="235">
        <v>139283</v>
      </c>
      <c r="M95" s="238">
        <v>22.2</v>
      </c>
      <c r="N95" s="235">
        <v>33261</v>
      </c>
      <c r="O95" s="238">
        <v>5.3</v>
      </c>
      <c r="P95" s="239">
        <v>5043</v>
      </c>
      <c r="Q95" s="237">
        <v>0.8</v>
      </c>
      <c r="R95" s="235">
        <v>55748</v>
      </c>
      <c r="S95" s="238">
        <v>8.9</v>
      </c>
      <c r="T95" s="235">
        <v>111608</v>
      </c>
      <c r="U95" s="238">
        <v>17.900000000000006</v>
      </c>
      <c r="V95" s="148" t="str">
        <f t="shared" si="3"/>
        <v>〇</v>
      </c>
      <c r="W95" s="158">
        <f t="shared" si="4"/>
        <v>100</v>
      </c>
      <c r="X95" s="151"/>
      <c r="Y95" s="151"/>
      <c r="Z95" s="151"/>
      <c r="AA95" s="151"/>
      <c r="AB95" s="151"/>
      <c r="AC95" s="151"/>
      <c r="AD95" s="151"/>
      <c r="AE95" s="151"/>
      <c r="AF95" s="151"/>
      <c r="AG95" s="151"/>
      <c r="AH95" s="151"/>
      <c r="AI95" s="151"/>
      <c r="AJ95" s="151"/>
      <c r="AK95" s="151"/>
      <c r="AL95" s="151"/>
      <c r="AM95" s="151"/>
      <c r="AN95" s="151"/>
      <c r="AO95" s="151"/>
      <c r="AP95" s="151"/>
      <c r="AQ95" s="151"/>
      <c r="AR95" s="151"/>
      <c r="AS95" s="151"/>
      <c r="AT95" s="151"/>
    </row>
    <row r="96" spans="1:46" ht="18.75" customHeight="1">
      <c r="A96" s="375" t="s">
        <v>61</v>
      </c>
      <c r="B96" s="141" t="s">
        <v>300</v>
      </c>
      <c r="C96" s="204">
        <v>1265070</v>
      </c>
      <c r="D96" s="204">
        <v>341070</v>
      </c>
      <c r="E96" s="205">
        <v>27</v>
      </c>
      <c r="F96" s="204">
        <v>4289</v>
      </c>
      <c r="G96" s="206">
        <v>0.3</v>
      </c>
      <c r="H96" s="204">
        <v>33823</v>
      </c>
      <c r="I96" s="207">
        <v>2.7</v>
      </c>
      <c r="J96" s="204">
        <v>23730</v>
      </c>
      <c r="K96" s="206">
        <v>1.9</v>
      </c>
      <c r="L96" s="204">
        <v>353364</v>
      </c>
      <c r="M96" s="207">
        <v>27.9</v>
      </c>
      <c r="N96" s="204">
        <v>43131</v>
      </c>
      <c r="O96" s="207">
        <v>3.4</v>
      </c>
      <c r="P96" s="109">
        <v>8982</v>
      </c>
      <c r="Q96" s="206">
        <v>0.7</v>
      </c>
      <c r="R96" s="204">
        <v>79103</v>
      </c>
      <c r="S96" s="207">
        <v>6.3</v>
      </c>
      <c r="T96" s="204">
        <v>377578</v>
      </c>
      <c r="U96" s="207">
        <v>29.8</v>
      </c>
      <c r="V96" s="148" t="str">
        <f t="shared" si="3"/>
        <v>〇</v>
      </c>
      <c r="W96" s="158">
        <f t="shared" si="4"/>
        <v>100</v>
      </c>
      <c r="X96" s="151"/>
      <c r="Y96" s="151"/>
      <c r="Z96" s="151"/>
      <c r="AA96" s="151"/>
      <c r="AB96" s="151"/>
      <c r="AC96" s="151"/>
      <c r="AD96" s="151"/>
      <c r="AE96" s="151"/>
      <c r="AF96" s="151"/>
      <c r="AG96" s="151"/>
      <c r="AH96" s="151"/>
      <c r="AI96" s="151"/>
      <c r="AJ96" s="151"/>
      <c r="AK96" s="151"/>
      <c r="AL96" s="151"/>
      <c r="AM96" s="151"/>
      <c r="AN96" s="151"/>
      <c r="AO96" s="151"/>
      <c r="AP96" s="151"/>
      <c r="AQ96" s="151"/>
      <c r="AR96" s="151"/>
      <c r="AS96" s="151"/>
      <c r="AT96" s="151"/>
    </row>
    <row r="97" spans="1:46" ht="18.75" customHeight="1">
      <c r="A97" s="392"/>
      <c r="B97" s="141" t="s">
        <v>304</v>
      </c>
      <c r="C97" s="204">
        <v>1177938</v>
      </c>
      <c r="D97" s="208">
        <v>343164</v>
      </c>
      <c r="E97" s="205">
        <v>29.132602904397348</v>
      </c>
      <c r="F97" s="204">
        <v>6722</v>
      </c>
      <c r="G97" s="206">
        <v>0.57065821800468275</v>
      </c>
      <c r="H97" s="204">
        <v>52229</v>
      </c>
      <c r="I97" s="207">
        <v>4.4339345534315049</v>
      </c>
      <c r="J97" s="204">
        <v>23851</v>
      </c>
      <c r="K97" s="206">
        <v>2.0248094551665705</v>
      </c>
      <c r="L97" s="204">
        <v>235299</v>
      </c>
      <c r="M97" s="207">
        <v>19.975499559399562</v>
      </c>
      <c r="N97" s="204">
        <v>46505</v>
      </c>
      <c r="O97" s="207">
        <v>3.9480006587783056</v>
      </c>
      <c r="P97" s="109">
        <v>13272</v>
      </c>
      <c r="Q97" s="206">
        <v>1.1267146488185287</v>
      </c>
      <c r="R97" s="204">
        <v>75547</v>
      </c>
      <c r="S97" s="207">
        <v>6.4134954471287964</v>
      </c>
      <c r="T97" s="204">
        <v>381349</v>
      </c>
      <c r="U97" s="207">
        <v>32.374284554874706</v>
      </c>
      <c r="V97" s="148" t="str">
        <f t="shared" si="3"/>
        <v>〇</v>
      </c>
      <c r="W97" s="158">
        <f t="shared" si="4"/>
        <v>100</v>
      </c>
      <c r="X97" s="151"/>
      <c r="Y97" s="151"/>
      <c r="Z97" s="151"/>
      <c r="AA97" s="151"/>
      <c r="AB97" s="151"/>
      <c r="AC97" s="151"/>
      <c r="AD97" s="151"/>
      <c r="AE97" s="151"/>
      <c r="AF97" s="151"/>
      <c r="AG97" s="151"/>
      <c r="AH97" s="151"/>
      <c r="AI97" s="151"/>
      <c r="AJ97" s="151"/>
      <c r="AK97" s="151"/>
      <c r="AL97" s="151"/>
      <c r="AM97" s="151"/>
      <c r="AN97" s="151"/>
      <c r="AO97" s="151"/>
      <c r="AP97" s="151"/>
      <c r="AQ97" s="151"/>
      <c r="AR97" s="151"/>
      <c r="AS97" s="151"/>
      <c r="AT97" s="151"/>
    </row>
    <row r="98" spans="1:46" ht="18.75" customHeight="1">
      <c r="A98" s="392"/>
      <c r="B98" s="141" t="s">
        <v>305</v>
      </c>
      <c r="C98" s="204">
        <v>1142879</v>
      </c>
      <c r="D98" s="208">
        <v>358266</v>
      </c>
      <c r="E98" s="205">
        <v>31.4</v>
      </c>
      <c r="F98" s="204">
        <v>6565</v>
      </c>
      <c r="G98" s="206">
        <v>0.6</v>
      </c>
      <c r="H98" s="204">
        <v>43847</v>
      </c>
      <c r="I98" s="207">
        <v>3.8</v>
      </c>
      <c r="J98" s="204">
        <v>25193</v>
      </c>
      <c r="K98" s="206">
        <v>2.2000000000000002</v>
      </c>
      <c r="L98" s="204">
        <v>239225</v>
      </c>
      <c r="M98" s="207">
        <v>20.9</v>
      </c>
      <c r="N98" s="204">
        <v>49149</v>
      </c>
      <c r="O98" s="207">
        <v>4.3</v>
      </c>
      <c r="P98" s="109">
        <v>11934</v>
      </c>
      <c r="Q98" s="206">
        <v>1</v>
      </c>
      <c r="R98" s="204">
        <v>67053</v>
      </c>
      <c r="S98" s="207">
        <v>5.9</v>
      </c>
      <c r="T98" s="204">
        <v>341647</v>
      </c>
      <c r="U98" s="207">
        <v>29.9</v>
      </c>
      <c r="V98" s="148" t="str">
        <f t="shared" si="3"/>
        <v>〇</v>
      </c>
      <c r="W98" s="158">
        <f t="shared" si="4"/>
        <v>100</v>
      </c>
      <c r="X98" s="151"/>
      <c r="Y98" s="151"/>
      <c r="Z98" s="151"/>
      <c r="AA98" s="151"/>
      <c r="AB98" s="151"/>
      <c r="AC98" s="151"/>
      <c r="AD98" s="151"/>
      <c r="AE98" s="151"/>
      <c r="AF98" s="151"/>
      <c r="AG98" s="151"/>
      <c r="AH98" s="151"/>
      <c r="AI98" s="151"/>
      <c r="AJ98" s="151"/>
      <c r="AK98" s="151"/>
      <c r="AL98" s="151"/>
      <c r="AM98" s="151"/>
      <c r="AN98" s="151"/>
      <c r="AO98" s="151"/>
      <c r="AP98" s="151"/>
      <c r="AQ98" s="151"/>
      <c r="AR98" s="151"/>
      <c r="AS98" s="151"/>
      <c r="AT98" s="151"/>
    </row>
    <row r="99" spans="1:46" ht="18.75" customHeight="1">
      <c r="A99" s="392"/>
      <c r="B99" s="141" t="s">
        <v>308</v>
      </c>
      <c r="C99" s="204">
        <v>1123213</v>
      </c>
      <c r="D99" s="208">
        <v>369967</v>
      </c>
      <c r="E99" s="205">
        <v>32.9</v>
      </c>
      <c r="F99" s="204">
        <v>6836</v>
      </c>
      <c r="G99" s="206">
        <v>0.6</v>
      </c>
      <c r="H99" s="204">
        <v>47618</v>
      </c>
      <c r="I99" s="207">
        <v>4.2</v>
      </c>
      <c r="J99" s="204">
        <v>25124</v>
      </c>
      <c r="K99" s="206">
        <v>2.2999999999999998</v>
      </c>
      <c r="L99" s="204">
        <v>231673</v>
      </c>
      <c r="M99" s="207">
        <v>20.6</v>
      </c>
      <c r="N99" s="204">
        <v>49378</v>
      </c>
      <c r="O99" s="207">
        <v>4.4000000000000004</v>
      </c>
      <c r="P99" s="109">
        <v>7762</v>
      </c>
      <c r="Q99" s="206">
        <v>0.7</v>
      </c>
      <c r="R99" s="204">
        <v>60074</v>
      </c>
      <c r="S99" s="207">
        <v>5.4</v>
      </c>
      <c r="T99" s="204">
        <v>324781</v>
      </c>
      <c r="U99" s="207">
        <v>28.9</v>
      </c>
      <c r="V99" s="148" t="str">
        <f t="shared" si="3"/>
        <v>〇</v>
      </c>
      <c r="W99" s="158">
        <f t="shared" si="4"/>
        <v>100</v>
      </c>
      <c r="X99" s="151"/>
      <c r="Y99" s="151"/>
      <c r="Z99" s="151"/>
      <c r="AA99" s="151"/>
      <c r="AB99" s="151"/>
      <c r="AC99" s="151"/>
      <c r="AD99" s="151"/>
      <c r="AE99" s="151"/>
      <c r="AF99" s="151"/>
      <c r="AG99" s="151"/>
      <c r="AH99" s="151"/>
      <c r="AI99" s="151"/>
      <c r="AJ99" s="151"/>
      <c r="AK99" s="151"/>
      <c r="AL99" s="151"/>
      <c r="AM99" s="151"/>
      <c r="AN99" s="151"/>
      <c r="AO99" s="151"/>
      <c r="AP99" s="151"/>
      <c r="AQ99" s="151"/>
      <c r="AR99" s="151"/>
      <c r="AS99" s="151"/>
      <c r="AT99" s="151"/>
    </row>
    <row r="100" spans="1:46" ht="18.75" customHeight="1">
      <c r="A100" s="393"/>
      <c r="B100" s="191" t="s">
        <v>320</v>
      </c>
      <c r="C100" s="235">
        <v>1131768</v>
      </c>
      <c r="D100" s="209">
        <v>383742</v>
      </c>
      <c r="E100" s="236">
        <v>33.9</v>
      </c>
      <c r="F100" s="235">
        <v>7270</v>
      </c>
      <c r="G100" s="237">
        <v>0.6</v>
      </c>
      <c r="H100" s="235">
        <v>56351</v>
      </c>
      <c r="I100" s="238">
        <v>5</v>
      </c>
      <c r="J100" s="235">
        <v>26103</v>
      </c>
      <c r="K100" s="237">
        <v>2.2999999999999998</v>
      </c>
      <c r="L100" s="235">
        <v>220466</v>
      </c>
      <c r="M100" s="238">
        <v>19.5</v>
      </c>
      <c r="N100" s="235">
        <v>51145</v>
      </c>
      <c r="O100" s="238">
        <v>4.5</v>
      </c>
      <c r="P100" s="239">
        <v>8451</v>
      </c>
      <c r="Q100" s="237">
        <v>0.79999999999999993</v>
      </c>
      <c r="R100" s="235">
        <v>58579</v>
      </c>
      <c r="S100" s="238">
        <v>5.2</v>
      </c>
      <c r="T100" s="235">
        <v>319661</v>
      </c>
      <c r="U100" s="238">
        <v>28.2</v>
      </c>
      <c r="V100" s="148" t="str">
        <f t="shared" si="3"/>
        <v>〇</v>
      </c>
      <c r="W100" s="158">
        <f t="shared" si="4"/>
        <v>100</v>
      </c>
      <c r="X100" s="151"/>
      <c r="Y100" s="151"/>
      <c r="Z100" s="151"/>
      <c r="AA100" s="151"/>
      <c r="AB100" s="151"/>
      <c r="AC100" s="151"/>
      <c r="AD100" s="151"/>
      <c r="AE100" s="151"/>
      <c r="AF100" s="151"/>
      <c r="AG100" s="151"/>
      <c r="AH100" s="151"/>
      <c r="AI100" s="151"/>
      <c r="AJ100" s="151"/>
      <c r="AK100" s="151"/>
      <c r="AL100" s="151"/>
      <c r="AM100" s="151"/>
      <c r="AN100" s="151"/>
      <c r="AO100" s="151"/>
      <c r="AP100" s="151"/>
      <c r="AQ100" s="151"/>
      <c r="AR100" s="151"/>
      <c r="AS100" s="151"/>
      <c r="AT100" s="151"/>
    </row>
    <row r="101" spans="1:46" ht="18.75" customHeight="1">
      <c r="A101" s="383" t="s">
        <v>141</v>
      </c>
      <c r="B101" s="141" t="s">
        <v>300</v>
      </c>
      <c r="C101" s="109">
        <v>459325</v>
      </c>
      <c r="D101" s="204">
        <v>116857</v>
      </c>
      <c r="E101" s="205">
        <v>25.4</v>
      </c>
      <c r="F101" s="204">
        <v>2574</v>
      </c>
      <c r="G101" s="206">
        <v>0.6</v>
      </c>
      <c r="H101" s="204">
        <v>45543</v>
      </c>
      <c r="I101" s="207">
        <v>9.9</v>
      </c>
      <c r="J101" s="204">
        <v>7665</v>
      </c>
      <c r="K101" s="206">
        <v>1.7</v>
      </c>
      <c r="L101" s="204">
        <v>170584</v>
      </c>
      <c r="M101" s="207">
        <v>37.1</v>
      </c>
      <c r="N101" s="204">
        <v>24522</v>
      </c>
      <c r="O101" s="207">
        <v>5.3</v>
      </c>
      <c r="P101" s="109">
        <v>3324</v>
      </c>
      <c r="Q101" s="206">
        <v>0.7</v>
      </c>
      <c r="R101" s="204">
        <v>37295</v>
      </c>
      <c r="S101" s="207">
        <v>8.1</v>
      </c>
      <c r="T101" s="204">
        <v>50961</v>
      </c>
      <c r="U101" s="207">
        <v>11.1</v>
      </c>
      <c r="V101" s="148" t="str">
        <f t="shared" si="3"/>
        <v>〇</v>
      </c>
      <c r="W101" s="158">
        <f t="shared" si="4"/>
        <v>99.899999999999991</v>
      </c>
      <c r="X101" s="151"/>
      <c r="Y101" s="151"/>
      <c r="Z101" s="151"/>
      <c r="AA101" s="151"/>
      <c r="AB101" s="151"/>
      <c r="AC101" s="151"/>
      <c r="AD101" s="151"/>
      <c r="AE101" s="151"/>
      <c r="AF101" s="151"/>
      <c r="AG101" s="151"/>
      <c r="AH101" s="151"/>
      <c r="AI101" s="151"/>
      <c r="AJ101" s="151"/>
      <c r="AK101" s="151"/>
      <c r="AL101" s="151"/>
      <c r="AM101" s="151"/>
      <c r="AN101" s="151"/>
      <c r="AO101" s="151"/>
      <c r="AP101" s="151"/>
      <c r="AQ101" s="151"/>
      <c r="AR101" s="151"/>
      <c r="AS101" s="151"/>
      <c r="AT101" s="151"/>
    </row>
    <row r="102" spans="1:46" ht="18.75" customHeight="1">
      <c r="A102" s="394"/>
      <c r="B102" s="141" t="s">
        <v>304</v>
      </c>
      <c r="C102" s="109">
        <v>430551</v>
      </c>
      <c r="D102" s="204">
        <v>120680</v>
      </c>
      <c r="E102" s="205">
        <v>28</v>
      </c>
      <c r="F102" s="204">
        <v>2271</v>
      </c>
      <c r="G102" s="206">
        <v>0.5</v>
      </c>
      <c r="H102" s="204">
        <v>53825</v>
      </c>
      <c r="I102" s="207">
        <v>12.5</v>
      </c>
      <c r="J102" s="204">
        <v>7855</v>
      </c>
      <c r="K102" s="206">
        <v>1.8</v>
      </c>
      <c r="L102" s="204">
        <v>119517</v>
      </c>
      <c r="M102" s="207">
        <v>27.8</v>
      </c>
      <c r="N102" s="204">
        <v>26943</v>
      </c>
      <c r="O102" s="207">
        <v>6.3</v>
      </c>
      <c r="P102" s="109">
        <v>3783</v>
      </c>
      <c r="Q102" s="206">
        <v>0.9</v>
      </c>
      <c r="R102" s="204">
        <v>41327</v>
      </c>
      <c r="S102" s="207">
        <v>9.6</v>
      </c>
      <c r="T102" s="204">
        <v>54350</v>
      </c>
      <c r="U102" s="207">
        <v>12.6</v>
      </c>
      <c r="V102" s="148" t="str">
        <f t="shared" si="3"/>
        <v>〇</v>
      </c>
      <c r="W102" s="158">
        <f t="shared" si="4"/>
        <v>99.999999999999986</v>
      </c>
      <c r="X102" s="151"/>
      <c r="Y102" s="151"/>
      <c r="Z102" s="151"/>
      <c r="AA102" s="151"/>
      <c r="AB102" s="151"/>
      <c r="AC102" s="151"/>
      <c r="AD102" s="151"/>
      <c r="AE102" s="151"/>
      <c r="AF102" s="151"/>
      <c r="AG102" s="151"/>
      <c r="AH102" s="151"/>
      <c r="AI102" s="151"/>
      <c r="AJ102" s="151"/>
      <c r="AK102" s="151"/>
      <c r="AL102" s="151"/>
      <c r="AM102" s="151"/>
      <c r="AN102" s="151"/>
      <c r="AO102" s="151"/>
      <c r="AP102" s="151"/>
      <c r="AQ102" s="151"/>
      <c r="AR102" s="151"/>
      <c r="AS102" s="151"/>
      <c r="AT102" s="151"/>
    </row>
    <row r="103" spans="1:46" ht="18.75" customHeight="1">
      <c r="A103" s="394"/>
      <c r="B103" s="141" t="s">
        <v>305</v>
      </c>
      <c r="C103" s="109">
        <v>412806</v>
      </c>
      <c r="D103" s="204">
        <v>125494</v>
      </c>
      <c r="E103" s="205">
        <v>30.400236430672035</v>
      </c>
      <c r="F103" s="204">
        <v>2246</v>
      </c>
      <c r="G103" s="206">
        <v>0.5440812391292762</v>
      </c>
      <c r="H103" s="204">
        <v>52446</v>
      </c>
      <c r="I103" s="207">
        <v>12.704757198296537</v>
      </c>
      <c r="J103" s="204">
        <v>8449</v>
      </c>
      <c r="K103" s="206">
        <v>2.0467241270717964</v>
      </c>
      <c r="L103" s="204">
        <v>107187</v>
      </c>
      <c r="M103" s="207">
        <v>25.96546561823229</v>
      </c>
      <c r="N103" s="204">
        <v>25892</v>
      </c>
      <c r="O103" s="207">
        <v>6.2721956560708909</v>
      </c>
      <c r="P103" s="109">
        <v>4506</v>
      </c>
      <c r="Q103" s="206">
        <v>1.0915539018328222</v>
      </c>
      <c r="R103" s="204">
        <v>34143</v>
      </c>
      <c r="S103" s="207">
        <v>8.2709553640208728</v>
      </c>
      <c r="T103" s="204">
        <v>52443</v>
      </c>
      <c r="U103" s="207">
        <v>12.70403046467348</v>
      </c>
      <c r="V103" s="148" t="str">
        <f t="shared" si="3"/>
        <v>〇</v>
      </c>
      <c r="W103" s="158">
        <f t="shared" si="4"/>
        <v>100.00000000000001</v>
      </c>
      <c r="X103" s="151"/>
      <c r="Y103" s="151"/>
      <c r="Z103" s="151"/>
      <c r="AA103" s="151"/>
      <c r="AB103" s="151"/>
      <c r="AC103" s="151"/>
      <c r="AD103" s="151"/>
      <c r="AE103" s="151"/>
      <c r="AF103" s="151"/>
      <c r="AG103" s="151"/>
      <c r="AH103" s="151"/>
      <c r="AI103" s="151"/>
      <c r="AJ103" s="151"/>
      <c r="AK103" s="151"/>
      <c r="AL103" s="151"/>
      <c r="AM103" s="151"/>
      <c r="AN103" s="151"/>
      <c r="AO103" s="151"/>
      <c r="AP103" s="151"/>
      <c r="AQ103" s="151"/>
      <c r="AR103" s="151"/>
      <c r="AS103" s="151"/>
      <c r="AT103" s="151"/>
    </row>
    <row r="104" spans="1:46" ht="18.75" customHeight="1">
      <c r="A104" s="394"/>
      <c r="B104" s="141" t="s">
        <v>308</v>
      </c>
      <c r="C104" s="109">
        <v>416919</v>
      </c>
      <c r="D104" s="204">
        <v>128069</v>
      </c>
      <c r="E104" s="205">
        <v>30.71795720511658</v>
      </c>
      <c r="F104" s="204">
        <v>2264</v>
      </c>
      <c r="G104" s="206">
        <v>0.5430311403414092</v>
      </c>
      <c r="H104" s="204">
        <v>56776</v>
      </c>
      <c r="I104" s="207">
        <v>13.617992943473434</v>
      </c>
      <c r="J104" s="204">
        <v>8528</v>
      </c>
      <c r="K104" s="206">
        <v>2.0454812565510325</v>
      </c>
      <c r="L104" s="204">
        <v>107656</v>
      </c>
      <c r="M104" s="207">
        <v>25.821802316517118</v>
      </c>
      <c r="N104" s="204">
        <v>28059</v>
      </c>
      <c r="O104" s="207">
        <v>6.7300842609715552</v>
      </c>
      <c r="P104" s="109">
        <v>4968</v>
      </c>
      <c r="Q104" s="206">
        <v>1.191598368028322</v>
      </c>
      <c r="R104" s="204">
        <v>30345</v>
      </c>
      <c r="S104" s="207">
        <v>7.2783922056802393</v>
      </c>
      <c r="T104" s="204">
        <v>50254</v>
      </c>
      <c r="U104" s="207">
        <v>12.15366030332031</v>
      </c>
      <c r="V104" s="148" t="str">
        <f t="shared" si="3"/>
        <v>〇</v>
      </c>
      <c r="W104" s="158">
        <f t="shared" si="4"/>
        <v>100.1</v>
      </c>
      <c r="X104" s="151"/>
      <c r="Y104" s="151"/>
      <c r="Z104" s="151"/>
      <c r="AA104" s="151"/>
      <c r="AB104" s="151"/>
      <c r="AC104" s="151"/>
      <c r="AD104" s="151"/>
      <c r="AE104" s="151"/>
      <c r="AF104" s="151"/>
      <c r="AG104" s="151"/>
      <c r="AH104" s="151"/>
      <c r="AI104" s="151"/>
      <c r="AJ104" s="151"/>
      <c r="AK104" s="151"/>
      <c r="AL104" s="151"/>
      <c r="AM104" s="151"/>
      <c r="AN104" s="151"/>
      <c r="AO104" s="151"/>
      <c r="AP104" s="151"/>
      <c r="AQ104" s="151"/>
      <c r="AR104" s="151"/>
      <c r="AS104" s="151"/>
      <c r="AT104" s="151"/>
    </row>
    <row r="105" spans="1:46" ht="18.75" customHeight="1">
      <c r="A105" s="393"/>
      <c r="B105" s="191" t="s">
        <v>320</v>
      </c>
      <c r="C105" s="239">
        <v>431338</v>
      </c>
      <c r="D105" s="235">
        <v>127753</v>
      </c>
      <c r="E105" s="236">
        <v>29.617840301573246</v>
      </c>
      <c r="F105" s="235">
        <v>2272</v>
      </c>
      <c r="G105" s="237">
        <v>0.52673309562338588</v>
      </c>
      <c r="H105" s="235">
        <v>65326</v>
      </c>
      <c r="I105" s="238">
        <v>15.144967519671349</v>
      </c>
      <c r="J105" s="235">
        <v>8449</v>
      </c>
      <c r="K105" s="237">
        <v>1.9587886993494661</v>
      </c>
      <c r="L105" s="235">
        <v>102582</v>
      </c>
      <c r="M105" s="238">
        <v>23.782277471495672</v>
      </c>
      <c r="N105" s="235">
        <v>26192</v>
      </c>
      <c r="O105" s="238">
        <v>6.0722681516583288</v>
      </c>
      <c r="P105" s="239">
        <v>3921</v>
      </c>
      <c r="Q105" s="237">
        <v>0.9090318961000422</v>
      </c>
      <c r="R105" s="235">
        <v>32357</v>
      </c>
      <c r="S105" s="238">
        <v>7.5015417143863976</v>
      </c>
      <c r="T105" s="235">
        <v>62486</v>
      </c>
      <c r="U105" s="238">
        <v>14.486551150142116</v>
      </c>
      <c r="V105" s="148" t="str">
        <f t="shared" si="3"/>
        <v>〇</v>
      </c>
      <c r="W105" s="158">
        <f t="shared" si="4"/>
        <v>100.00000000000001</v>
      </c>
      <c r="X105" s="151"/>
      <c r="Y105" s="151"/>
      <c r="Z105" s="151"/>
      <c r="AA105" s="151"/>
      <c r="AB105" s="151"/>
      <c r="AC105" s="151"/>
      <c r="AD105" s="151"/>
      <c r="AE105" s="151"/>
      <c r="AF105" s="151"/>
      <c r="AG105" s="151"/>
      <c r="AH105" s="151"/>
      <c r="AI105" s="151"/>
      <c r="AJ105" s="151"/>
      <c r="AK105" s="151"/>
      <c r="AL105" s="151"/>
      <c r="AM105" s="151"/>
      <c r="AN105" s="151"/>
      <c r="AO105" s="151"/>
      <c r="AP105" s="151"/>
      <c r="AQ105" s="151"/>
      <c r="AR105" s="151"/>
      <c r="AS105" s="151"/>
      <c r="AT105" s="151"/>
    </row>
    <row r="106" spans="1:46" ht="18" customHeight="1">
      <c r="A106" t="s">
        <v>145</v>
      </c>
      <c r="U106" s="158"/>
    </row>
    <row r="107" spans="1:46">
      <c r="D107" s="151"/>
      <c r="E107" s="152"/>
    </row>
    <row r="1050" spans="18:18">
      <c r="R1050">
        <v>37295</v>
      </c>
    </row>
  </sheetData>
  <autoFilter ref="A5:AT106" xr:uid="{00000000-0009-0000-0000-000006000000}"/>
  <customSheetViews>
    <customSheetView guid="{9CD6CDFB-0526-4987-BB9B-F12261C08409}" scale="85" showPageBreaks="1" showGridLines="0" view="pageBreakPreview">
      <pane xSplit="3" ySplit="5" topLeftCell="D6" activePane="bottomRight" state="frozen"/>
      <selection pane="bottomRight" activeCell="B56" sqref="A56:IV60"/>
      <rowBreaks count="1" manualBreakCount="1">
        <brk id="55" max="20" man="1"/>
      </rowBreaks>
      <pageMargins left="0.59055118110236227" right="0.59055118110236227" top="0.6692913385826772" bottom="0.31496062992125984" header="0.51181102362204722" footer="0.51181102362204722"/>
      <pageSetup paperSize="9" scale="49" orientation="landscape" r:id="rId1"/>
      <headerFooter alignWithMargins="0"/>
    </customSheetView>
    <customSheetView guid="{47FE580C-1B40-484B-A27C-9C582BD9B048}" scale="85" showPageBreaks="1" showGridLines="0" printArea="1" view="pageBreakPreview">
      <pane xSplit="3" ySplit="5" topLeftCell="D54" activePane="bottomRight" state="frozen"/>
      <selection pane="bottomRight" activeCell="C57" sqref="C57"/>
      <rowBreaks count="1" manualBreakCount="1">
        <brk id="55" max="20" man="1"/>
      </rowBreaks>
      <pageMargins left="0.59055118110236227" right="0.59055118110236227" top="0.6692913385826772" bottom="0.31496062992125984" header="0.51181102362204722" footer="0.51181102362204722"/>
      <pageSetup paperSize="9" scale="49" orientation="landscape" r:id="rId2"/>
      <headerFooter alignWithMargins="0"/>
    </customSheetView>
    <customSheetView guid="{B07D689D-A88D-4FD6-A5A1-1BAAB5F2B100}" scale="85" showPageBreaks="1" showGridLines="0" printArea="1" view="pageBreakPreview">
      <pane xSplit="3" ySplit="5" topLeftCell="D93" activePane="bottomRight" state="frozen"/>
      <selection pane="bottomRight" activeCell="B106" sqref="B106"/>
      <rowBreaks count="1" manualBreakCount="1">
        <brk id="55" max="20" man="1"/>
      </rowBreaks>
      <pageMargins left="0.59055118110236227" right="0.59055118110236227" top="0.6692913385826772" bottom="0.31496062992125984" header="0.51181102362204722" footer="0.51181102362204722"/>
      <pageSetup paperSize="9" scale="47" orientation="landscape" r:id="rId3"/>
      <headerFooter alignWithMargins="0"/>
    </customSheetView>
  </customSheetViews>
  <mergeCells count="23">
    <mergeCell ref="N4:O4"/>
    <mergeCell ref="A31:A35"/>
    <mergeCell ref="A6:A10"/>
    <mergeCell ref="A11:A15"/>
    <mergeCell ref="A16:A20"/>
    <mergeCell ref="A26:A30"/>
    <mergeCell ref="B3:B5"/>
    <mergeCell ref="A3:A5"/>
    <mergeCell ref="A21:A25"/>
    <mergeCell ref="A101:A105"/>
    <mergeCell ref="A96:A100"/>
    <mergeCell ref="A66:A70"/>
    <mergeCell ref="A76:A80"/>
    <mergeCell ref="A41:A45"/>
    <mergeCell ref="A51:A55"/>
    <mergeCell ref="A36:A40"/>
    <mergeCell ref="A86:A90"/>
    <mergeCell ref="A91:A95"/>
    <mergeCell ref="A71:A75"/>
    <mergeCell ref="A81:A85"/>
    <mergeCell ref="A61:A65"/>
    <mergeCell ref="A46:A50"/>
    <mergeCell ref="A56:A60"/>
  </mergeCells>
  <phoneticPr fontId="3"/>
  <printOptions horizontalCentered="1"/>
  <pageMargins left="0.29527559055118113" right="0.29527559055118113" top="0.47244094488188981" bottom="0.31496062992125984" header="0.51181102362204722" footer="0.51181102362204722"/>
  <pageSetup paperSize="9" scale="62" fitToHeight="0" orientation="landscape" r:id="rId4"/>
  <headerFooter alignWithMargins="0"/>
  <rowBreaks count="2" manualBreakCount="2">
    <brk id="45" max="20" man="1"/>
    <brk id="85" max="20"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AS241"/>
  <sheetViews>
    <sheetView showGridLines="0" view="pageBreakPreview" zoomScaleNormal="100" zoomScaleSheetLayoutView="100" workbookViewId="0">
      <pane xSplit="3" ySplit="5" topLeftCell="D79" activePane="bottomRight" state="frozen"/>
      <selection activeCell="S26" sqref="S26:S28"/>
      <selection pane="topRight" activeCell="S26" sqref="S26:S28"/>
      <selection pane="bottomLeft" activeCell="S26" sqref="S26:S28"/>
      <selection pane="bottomRight" activeCell="S26" sqref="S26:S28"/>
    </sheetView>
  </sheetViews>
  <sheetFormatPr defaultRowHeight="13"/>
  <cols>
    <col min="1" max="1" width="15.6328125" customWidth="1"/>
    <col min="2" max="2" width="8.6328125" customWidth="1"/>
    <col min="3" max="4" width="12.6328125" customWidth="1"/>
    <col min="5" max="5" width="7.6328125" customWidth="1"/>
    <col min="6" max="6" width="12.6328125" customWidth="1"/>
    <col min="7" max="7" width="7.6328125" customWidth="1"/>
    <col min="8" max="8" width="12.6328125" customWidth="1"/>
    <col min="9" max="9" width="7.6328125" customWidth="1"/>
    <col min="10" max="10" width="12.6328125" customWidth="1"/>
    <col min="11" max="11" width="7.6328125" customWidth="1"/>
    <col min="12" max="12" width="12.6328125" customWidth="1"/>
    <col min="13" max="13" width="7.6328125" customWidth="1"/>
    <col min="14" max="14" width="12.6328125" customWidth="1"/>
    <col min="15" max="15" width="7.6328125" customWidth="1"/>
    <col min="16" max="16" width="12.6328125" customWidth="1"/>
    <col min="17" max="17" width="7.6328125" customWidth="1"/>
    <col min="18" max="18" width="12.6328125" customWidth="1"/>
    <col min="19" max="20" width="7.6328125" customWidth="1"/>
    <col min="21" max="21" width="9.08984375" bestFit="1" customWidth="1"/>
    <col min="23" max="24" width="9.26953125" bestFit="1" customWidth="1"/>
    <col min="25" max="39" width="9.08984375" bestFit="1" customWidth="1"/>
  </cols>
  <sheetData>
    <row r="1" spans="1:45" ht="17.25" customHeight="1">
      <c r="A1" s="123" t="s">
        <v>92</v>
      </c>
      <c r="I1" s="124"/>
      <c r="M1" s="124"/>
      <c r="R1" s="124" t="s">
        <v>6</v>
      </c>
    </row>
    <row r="2" spans="1:45" ht="18.75" customHeight="1">
      <c r="A2" s="385" t="s">
        <v>7</v>
      </c>
      <c r="B2" s="380" t="s">
        <v>75</v>
      </c>
      <c r="C2" s="125" t="s">
        <v>64</v>
      </c>
      <c r="D2" s="126"/>
      <c r="E2" s="126"/>
      <c r="F2" s="126"/>
      <c r="G2" s="126"/>
      <c r="H2" s="126"/>
      <c r="I2" s="126"/>
      <c r="J2" s="126"/>
      <c r="K2" s="126"/>
      <c r="L2" s="126"/>
      <c r="M2" s="126"/>
      <c r="N2" s="127"/>
      <c r="O2" s="127"/>
      <c r="P2" s="127"/>
      <c r="Q2" s="127"/>
      <c r="R2" s="127"/>
      <c r="S2" s="128"/>
      <c r="T2" s="124"/>
    </row>
    <row r="3" spans="1:45" ht="18.75" customHeight="1">
      <c r="A3" s="391"/>
      <c r="B3" s="381"/>
      <c r="C3" s="153"/>
      <c r="D3" s="129" t="s">
        <v>80</v>
      </c>
      <c r="E3" s="130"/>
      <c r="F3" s="130"/>
      <c r="G3" s="130"/>
      <c r="H3" s="130"/>
      <c r="I3" s="130"/>
      <c r="J3" s="129" t="s">
        <v>81</v>
      </c>
      <c r="K3" s="126"/>
      <c r="L3" s="126"/>
      <c r="M3" s="154"/>
      <c r="N3" s="129" t="s">
        <v>67</v>
      </c>
      <c r="O3" s="130"/>
      <c r="P3" s="130"/>
      <c r="Q3" s="130"/>
      <c r="R3" s="130"/>
      <c r="S3" s="155"/>
      <c r="T3" s="133"/>
    </row>
    <row r="4" spans="1:45" ht="18.75" customHeight="1">
      <c r="A4" s="386"/>
      <c r="B4" s="381"/>
      <c r="C4" s="124"/>
      <c r="D4" s="142"/>
      <c r="E4" s="133"/>
      <c r="F4" s="129" t="s">
        <v>68</v>
      </c>
      <c r="G4" s="130"/>
      <c r="H4" s="129" t="s">
        <v>69</v>
      </c>
      <c r="I4" s="131"/>
      <c r="J4" s="142"/>
      <c r="K4" s="156"/>
      <c r="L4" s="389" t="s">
        <v>82</v>
      </c>
      <c r="M4" s="390"/>
      <c r="N4" s="157"/>
      <c r="O4" s="133"/>
      <c r="P4" s="129" t="s">
        <v>71</v>
      </c>
      <c r="Q4" s="131"/>
      <c r="R4" s="389" t="s">
        <v>72</v>
      </c>
      <c r="S4" s="400"/>
      <c r="T4" s="161"/>
    </row>
    <row r="5" spans="1:45" ht="17.25" customHeight="1">
      <c r="A5" s="387"/>
      <c r="B5" s="382"/>
      <c r="C5" s="135"/>
      <c r="D5" s="136"/>
      <c r="E5" s="137" t="s">
        <v>18</v>
      </c>
      <c r="F5" s="138"/>
      <c r="G5" s="139" t="s">
        <v>18</v>
      </c>
      <c r="H5" s="138"/>
      <c r="I5" s="140" t="s">
        <v>18</v>
      </c>
      <c r="J5" s="136"/>
      <c r="K5" s="140" t="s">
        <v>18</v>
      </c>
      <c r="L5" s="138"/>
      <c r="M5" s="140" t="s">
        <v>18</v>
      </c>
      <c r="N5" s="138"/>
      <c r="O5" s="139" t="s">
        <v>18</v>
      </c>
      <c r="P5" s="138"/>
      <c r="Q5" s="140" t="s">
        <v>18</v>
      </c>
      <c r="R5" s="135"/>
      <c r="S5" s="140" t="s">
        <v>18</v>
      </c>
      <c r="T5" s="160"/>
    </row>
    <row r="6" spans="1:45" ht="17.25" customHeight="1">
      <c r="A6" s="383" t="s">
        <v>45</v>
      </c>
      <c r="B6" s="141" t="s">
        <v>300</v>
      </c>
      <c r="C6" s="204">
        <v>1272707</v>
      </c>
      <c r="D6" s="204">
        <v>582094</v>
      </c>
      <c r="E6" s="205">
        <v>45.7</v>
      </c>
      <c r="F6" s="204">
        <v>166657</v>
      </c>
      <c r="G6" s="206">
        <v>13.1</v>
      </c>
      <c r="H6" s="204">
        <v>89303</v>
      </c>
      <c r="I6" s="207">
        <v>7</v>
      </c>
      <c r="J6" s="204">
        <v>104073</v>
      </c>
      <c r="K6" s="207">
        <v>8.1999999999999993</v>
      </c>
      <c r="L6" s="204">
        <v>99965</v>
      </c>
      <c r="M6" s="207">
        <v>7.9</v>
      </c>
      <c r="N6" s="204">
        <v>586540</v>
      </c>
      <c r="O6" s="206">
        <v>46.1</v>
      </c>
      <c r="P6" s="204">
        <v>280643</v>
      </c>
      <c r="Q6" s="207">
        <v>22.1</v>
      </c>
      <c r="R6" s="109">
        <v>92934</v>
      </c>
      <c r="S6" s="207">
        <v>7.3</v>
      </c>
      <c r="T6" s="148" t="str">
        <f t="shared" ref="T6:T9" si="0">IF(D6+J6+N6=C6,"〇","✖")</f>
        <v>〇</v>
      </c>
      <c r="U6" s="158">
        <f t="shared" ref="U6:U9" si="1">E6+K6+O6</f>
        <v>100</v>
      </c>
      <c r="W6" s="151"/>
      <c r="X6" s="151"/>
      <c r="Y6" s="151"/>
      <c r="Z6" s="151"/>
      <c r="AA6" s="151"/>
      <c r="AB6" s="151"/>
      <c r="AC6" s="151"/>
      <c r="AD6" s="151"/>
      <c r="AE6" s="151"/>
      <c r="AF6" s="151"/>
      <c r="AG6" s="151"/>
      <c r="AH6" s="151"/>
      <c r="AI6" s="151"/>
      <c r="AJ6" s="151"/>
      <c r="AK6" s="151"/>
      <c r="AL6" s="151"/>
      <c r="AM6" s="151"/>
      <c r="AN6" s="151"/>
      <c r="AO6" s="151"/>
      <c r="AP6" s="151"/>
      <c r="AQ6" s="151"/>
      <c r="AR6" s="151"/>
      <c r="AS6" s="151"/>
    </row>
    <row r="7" spans="1:45" ht="17.25" customHeight="1">
      <c r="A7" s="394"/>
      <c r="B7" s="141" t="s">
        <v>304</v>
      </c>
      <c r="C7" s="204">
        <v>1281258.7379999999</v>
      </c>
      <c r="D7" s="204">
        <v>662533.83900000004</v>
      </c>
      <c r="E7" s="205">
        <v>51.709605511388915</v>
      </c>
      <c r="F7" s="204">
        <v>165043.66899999999</v>
      </c>
      <c r="G7" s="206">
        <v>12.881369243001409</v>
      </c>
      <c r="H7" s="204">
        <v>106495.694</v>
      </c>
      <c r="I7" s="207">
        <v>8.3118023582212643</v>
      </c>
      <c r="J7" s="204">
        <v>105144.19500000001</v>
      </c>
      <c r="K7" s="207">
        <v>8.2063202288186083</v>
      </c>
      <c r="L7" s="204">
        <v>102730.22900000001</v>
      </c>
      <c r="M7" s="207">
        <v>8.0179144112888796</v>
      </c>
      <c r="N7" s="204">
        <v>513580.70399999985</v>
      </c>
      <c r="O7" s="206">
        <v>40.084074259792473</v>
      </c>
      <c r="P7" s="204">
        <v>145624.99600000001</v>
      </c>
      <c r="Q7" s="207">
        <v>11.365775832859141</v>
      </c>
      <c r="R7" s="109">
        <v>92841.678</v>
      </c>
      <c r="S7" s="207">
        <v>7.2461303284395635</v>
      </c>
      <c r="T7" s="148" t="str">
        <f t="shared" si="0"/>
        <v>〇</v>
      </c>
      <c r="U7" s="158">
        <f t="shared" si="1"/>
        <v>100</v>
      </c>
      <c r="W7" s="151"/>
      <c r="X7" s="151"/>
      <c r="Y7" s="151"/>
      <c r="Z7" s="151"/>
      <c r="AA7" s="151"/>
      <c r="AB7" s="151"/>
      <c r="AC7" s="151"/>
      <c r="AD7" s="151"/>
      <c r="AE7" s="151"/>
      <c r="AF7" s="151"/>
      <c r="AG7" s="151"/>
      <c r="AH7" s="151"/>
      <c r="AI7" s="151"/>
      <c r="AJ7" s="151"/>
      <c r="AK7" s="151"/>
      <c r="AL7" s="151"/>
      <c r="AM7" s="151"/>
      <c r="AN7" s="151"/>
      <c r="AO7" s="151"/>
      <c r="AP7" s="151"/>
      <c r="AQ7" s="151"/>
    </row>
    <row r="8" spans="1:45" ht="17.25" customHeight="1">
      <c r="A8" s="394"/>
      <c r="B8" s="141" t="s">
        <v>305</v>
      </c>
      <c r="C8" s="204">
        <v>1215838.7379999999</v>
      </c>
      <c r="D8" s="204">
        <v>631132.97499999998</v>
      </c>
      <c r="E8" s="205">
        <v>51.909266852130855</v>
      </c>
      <c r="F8" s="204">
        <v>166874.65400000001</v>
      </c>
      <c r="G8" s="206">
        <v>13.725064746209792</v>
      </c>
      <c r="H8" s="204">
        <v>88613.702999999994</v>
      </c>
      <c r="I8" s="207">
        <v>7.2882776498605031</v>
      </c>
      <c r="J8" s="204">
        <v>111806.103</v>
      </c>
      <c r="K8" s="207">
        <v>9.1958003562146757</v>
      </c>
      <c r="L8" s="204">
        <v>110679.64599999999</v>
      </c>
      <c r="M8" s="207">
        <v>9.1031518030148497</v>
      </c>
      <c r="N8" s="204">
        <v>472899.65999999992</v>
      </c>
      <c r="O8" s="206">
        <v>38.894932791654476</v>
      </c>
      <c r="P8" s="204">
        <v>103656.962</v>
      </c>
      <c r="Q8" s="207">
        <v>8.5255518483076997</v>
      </c>
      <c r="R8" s="109">
        <v>94574.626999999993</v>
      </c>
      <c r="S8" s="207">
        <v>7.7785502340196047</v>
      </c>
      <c r="T8" s="148" t="str">
        <f t="shared" si="0"/>
        <v>〇</v>
      </c>
      <c r="U8" s="158">
        <f t="shared" si="1"/>
        <v>100</v>
      </c>
      <c r="W8" s="151"/>
      <c r="X8" s="151"/>
      <c r="Y8" s="151"/>
      <c r="Z8" s="151"/>
      <c r="AA8" s="151"/>
      <c r="AB8" s="151"/>
      <c r="AC8" s="151"/>
      <c r="AD8" s="151"/>
      <c r="AE8" s="151"/>
      <c r="AF8" s="151"/>
      <c r="AG8" s="151"/>
      <c r="AH8" s="151"/>
      <c r="AI8" s="151"/>
      <c r="AJ8" s="151"/>
      <c r="AK8" s="151"/>
      <c r="AL8" s="151"/>
      <c r="AM8" s="151"/>
      <c r="AN8" s="151"/>
      <c r="AO8" s="151"/>
      <c r="AP8" s="151"/>
      <c r="AQ8" s="151"/>
    </row>
    <row r="9" spans="1:45" ht="17.25" customHeight="1">
      <c r="A9" s="394"/>
      <c r="B9" s="141" t="s">
        <v>308</v>
      </c>
      <c r="C9" s="204">
        <v>1200092.1260000002</v>
      </c>
      <c r="D9" s="204">
        <v>647592.96200000006</v>
      </c>
      <c r="E9" s="205">
        <v>54</v>
      </c>
      <c r="F9" s="204">
        <v>159935.709</v>
      </c>
      <c r="G9" s="206">
        <v>13.3</v>
      </c>
      <c r="H9" s="204">
        <v>93930.857000000004</v>
      </c>
      <c r="I9" s="207">
        <v>7.8</v>
      </c>
      <c r="J9" s="204">
        <v>135662.16399999999</v>
      </c>
      <c r="K9" s="207">
        <v>11.3</v>
      </c>
      <c r="L9" s="204">
        <v>135453.21400000001</v>
      </c>
      <c r="M9" s="207">
        <v>11.3</v>
      </c>
      <c r="N9" s="204">
        <v>416837</v>
      </c>
      <c r="O9" s="206">
        <v>34.700000000000003</v>
      </c>
      <c r="P9" s="204">
        <v>71669.724000000002</v>
      </c>
      <c r="Q9" s="207">
        <v>6</v>
      </c>
      <c r="R9" s="109">
        <v>91482.391000000003</v>
      </c>
      <c r="S9" s="207">
        <v>7.6</v>
      </c>
      <c r="T9" s="148" t="str">
        <f t="shared" si="0"/>
        <v>〇</v>
      </c>
      <c r="U9" s="158">
        <f t="shared" si="1"/>
        <v>100</v>
      </c>
      <c r="W9" s="151"/>
      <c r="X9" s="151"/>
      <c r="Y9" s="151"/>
      <c r="Z9" s="151"/>
      <c r="AA9" s="151"/>
      <c r="AB9" s="151"/>
      <c r="AC9" s="151"/>
      <c r="AD9" s="151"/>
      <c r="AE9" s="151"/>
      <c r="AF9" s="151"/>
      <c r="AG9" s="151"/>
      <c r="AH9" s="151"/>
      <c r="AI9" s="151"/>
      <c r="AJ9" s="151"/>
      <c r="AK9" s="151"/>
      <c r="AL9" s="151"/>
      <c r="AM9" s="151"/>
      <c r="AN9" s="151"/>
      <c r="AO9" s="151"/>
      <c r="AP9" s="151"/>
      <c r="AQ9" s="151"/>
    </row>
    <row r="10" spans="1:45" ht="17.25" customHeight="1">
      <c r="A10" s="393"/>
      <c r="B10" s="191" t="s">
        <v>320</v>
      </c>
      <c r="C10" s="235">
        <v>1229157.42</v>
      </c>
      <c r="D10" s="235">
        <v>685921.81799999997</v>
      </c>
      <c r="E10" s="236">
        <v>55.804228721167384</v>
      </c>
      <c r="F10" s="235">
        <v>175040.04800000001</v>
      </c>
      <c r="G10" s="237">
        <v>14.24065340629844</v>
      </c>
      <c r="H10" s="235">
        <v>95335.770999999993</v>
      </c>
      <c r="I10" s="238">
        <v>7.7561888696079304</v>
      </c>
      <c r="J10" s="235">
        <v>145329.90400000001</v>
      </c>
      <c r="K10" s="238">
        <v>11.823538762024478</v>
      </c>
      <c r="L10" s="235">
        <v>145154.21</v>
      </c>
      <c r="M10" s="238">
        <v>11.80924490534337</v>
      </c>
      <c r="N10" s="235">
        <v>397905.69799999986</v>
      </c>
      <c r="O10" s="237">
        <v>32.372232516808133</v>
      </c>
      <c r="P10" s="235">
        <v>65968.072</v>
      </c>
      <c r="Q10" s="238">
        <v>5.3669343671211784</v>
      </c>
      <c r="R10" s="239">
        <v>91128.153000000006</v>
      </c>
      <c r="S10" s="238">
        <v>7.4138716097080559</v>
      </c>
      <c r="T10" s="192" t="str">
        <f t="shared" ref="T10" si="2">IF(D10+J10+N10=C10,"〇","✖")</f>
        <v>〇</v>
      </c>
      <c r="U10" s="193">
        <f t="shared" ref="U10" si="3">E10+K10+O10</f>
        <v>100</v>
      </c>
      <c r="W10" s="151"/>
      <c r="X10" s="151"/>
      <c r="Y10" s="151"/>
      <c r="Z10" s="151"/>
      <c r="AA10" s="151"/>
      <c r="AB10" s="151"/>
      <c r="AC10" s="151"/>
      <c r="AD10" s="151"/>
      <c r="AE10" s="151"/>
      <c r="AF10" s="151"/>
      <c r="AG10" s="151"/>
      <c r="AH10" s="151"/>
      <c r="AI10" s="151"/>
      <c r="AJ10" s="151"/>
      <c r="AK10" s="151"/>
      <c r="AL10" s="151"/>
      <c r="AM10" s="151"/>
      <c r="AN10" s="151"/>
      <c r="AO10" s="151"/>
      <c r="AP10" s="151"/>
      <c r="AQ10" s="151"/>
    </row>
    <row r="11" spans="1:45" ht="17.25" customHeight="1">
      <c r="A11" s="383" t="s">
        <v>88</v>
      </c>
      <c r="B11" s="141" t="s">
        <v>300</v>
      </c>
      <c r="C11" s="204">
        <v>652174</v>
      </c>
      <c r="D11" s="204">
        <v>295149</v>
      </c>
      <c r="E11" s="205">
        <v>45.3</v>
      </c>
      <c r="F11" s="204">
        <v>115759</v>
      </c>
      <c r="G11" s="206">
        <v>17.7</v>
      </c>
      <c r="H11" s="204">
        <v>58063</v>
      </c>
      <c r="I11" s="207">
        <v>8.9</v>
      </c>
      <c r="J11" s="204">
        <v>56270</v>
      </c>
      <c r="K11" s="207">
        <v>8.6</v>
      </c>
      <c r="L11" s="204">
        <v>53814</v>
      </c>
      <c r="M11" s="207">
        <v>8.3000000000000007</v>
      </c>
      <c r="N11" s="204">
        <v>300755</v>
      </c>
      <c r="O11" s="206">
        <v>46.1</v>
      </c>
      <c r="P11" s="204">
        <v>153507</v>
      </c>
      <c r="Q11" s="207">
        <v>23.5</v>
      </c>
      <c r="R11" s="109">
        <v>20797</v>
      </c>
      <c r="S11" s="207">
        <v>3.2</v>
      </c>
      <c r="T11" s="148" t="str">
        <f t="shared" ref="T11:T14" si="4">IF(D11+J11+N11=C11,"〇","✖")</f>
        <v>〇</v>
      </c>
      <c r="U11" s="158">
        <f t="shared" ref="U11:U14" si="5">E11+K11+O11</f>
        <v>100</v>
      </c>
      <c r="W11" s="151"/>
      <c r="X11" s="151"/>
      <c r="Y11" s="151"/>
      <c r="Z11" s="151"/>
      <c r="AA11" s="151"/>
      <c r="AB11" s="151"/>
      <c r="AC11" s="151"/>
      <c r="AD11" s="151"/>
      <c r="AE11" s="151"/>
      <c r="AF11" s="151"/>
      <c r="AG11" s="151"/>
      <c r="AH11" s="151"/>
      <c r="AI11" s="151"/>
      <c r="AJ11" s="151"/>
      <c r="AK11" s="151"/>
      <c r="AL11" s="151"/>
      <c r="AM11" s="151"/>
      <c r="AN11" s="151"/>
      <c r="AO11" s="151"/>
      <c r="AP11" s="151"/>
      <c r="AQ11" s="151"/>
    </row>
    <row r="12" spans="1:45" ht="17.25" customHeight="1">
      <c r="A12" s="394"/>
      <c r="B12" s="141" t="s">
        <v>304</v>
      </c>
      <c r="C12" s="204">
        <v>626497</v>
      </c>
      <c r="D12" s="204">
        <v>327688</v>
      </c>
      <c r="E12" s="205">
        <v>52.3</v>
      </c>
      <c r="F12" s="204">
        <v>116358</v>
      </c>
      <c r="G12" s="206">
        <v>18.600000000000001</v>
      </c>
      <c r="H12" s="204">
        <v>61608</v>
      </c>
      <c r="I12" s="207">
        <v>9.8000000000000007</v>
      </c>
      <c r="J12" s="204">
        <v>56463</v>
      </c>
      <c r="K12" s="207">
        <v>9</v>
      </c>
      <c r="L12" s="204">
        <v>54944</v>
      </c>
      <c r="M12" s="207">
        <v>8.8000000000000007</v>
      </c>
      <c r="N12" s="204">
        <v>242346</v>
      </c>
      <c r="O12" s="206">
        <v>38.700000000000003</v>
      </c>
      <c r="P12" s="204">
        <v>77109</v>
      </c>
      <c r="Q12" s="207">
        <v>12.3</v>
      </c>
      <c r="R12" s="109">
        <v>18862</v>
      </c>
      <c r="S12" s="207">
        <v>3</v>
      </c>
      <c r="T12" s="148" t="str">
        <f t="shared" si="4"/>
        <v>〇</v>
      </c>
      <c r="U12" s="158">
        <f t="shared" si="5"/>
        <v>100</v>
      </c>
      <c r="W12" s="151"/>
      <c r="X12" s="151"/>
      <c r="Y12" s="151"/>
      <c r="Z12" s="151"/>
      <c r="AA12" s="151"/>
      <c r="AB12" s="151"/>
      <c r="AC12" s="151"/>
      <c r="AD12" s="151"/>
      <c r="AE12" s="151"/>
      <c r="AF12" s="151"/>
      <c r="AG12" s="151"/>
      <c r="AH12" s="151"/>
      <c r="AI12" s="151"/>
      <c r="AJ12" s="151"/>
      <c r="AK12" s="151"/>
      <c r="AL12" s="151"/>
      <c r="AM12" s="151"/>
      <c r="AN12" s="151"/>
      <c r="AO12" s="151"/>
      <c r="AP12" s="151"/>
      <c r="AQ12" s="151"/>
    </row>
    <row r="13" spans="1:45" ht="17.25" customHeight="1">
      <c r="A13" s="394"/>
      <c r="B13" s="141" t="s">
        <v>305</v>
      </c>
      <c r="C13" s="204">
        <v>582541</v>
      </c>
      <c r="D13" s="204">
        <v>314472</v>
      </c>
      <c r="E13" s="205">
        <v>54</v>
      </c>
      <c r="F13" s="204">
        <v>117571</v>
      </c>
      <c r="G13" s="206">
        <v>20.2</v>
      </c>
      <c r="H13" s="204">
        <v>59479</v>
      </c>
      <c r="I13" s="207">
        <v>10.199999999999999</v>
      </c>
      <c r="J13" s="204">
        <v>61339</v>
      </c>
      <c r="K13" s="207">
        <v>10.5</v>
      </c>
      <c r="L13" s="204">
        <v>58139</v>
      </c>
      <c r="M13" s="207">
        <v>10</v>
      </c>
      <c r="N13" s="204">
        <v>206730</v>
      </c>
      <c r="O13" s="206">
        <v>35.5</v>
      </c>
      <c r="P13" s="204">
        <v>41142</v>
      </c>
      <c r="Q13" s="207">
        <v>7.1</v>
      </c>
      <c r="R13" s="109">
        <v>19264</v>
      </c>
      <c r="S13" s="207">
        <v>3.3</v>
      </c>
      <c r="T13" s="148" t="str">
        <f t="shared" si="4"/>
        <v>〇</v>
      </c>
      <c r="U13" s="158">
        <f t="shared" si="5"/>
        <v>100</v>
      </c>
      <c r="W13" s="151"/>
      <c r="X13" s="151"/>
      <c r="Y13" s="151"/>
      <c r="Z13" s="151"/>
      <c r="AA13" s="151"/>
      <c r="AB13" s="151"/>
      <c r="AC13" s="151"/>
      <c r="AD13" s="151"/>
      <c r="AE13" s="151"/>
      <c r="AF13" s="151"/>
      <c r="AG13" s="151"/>
      <c r="AH13" s="151"/>
      <c r="AI13" s="151"/>
      <c r="AJ13" s="151"/>
      <c r="AK13" s="151"/>
      <c r="AL13" s="151"/>
      <c r="AM13" s="151"/>
      <c r="AN13" s="151"/>
      <c r="AO13" s="151"/>
      <c r="AP13" s="151"/>
      <c r="AQ13" s="151"/>
    </row>
    <row r="14" spans="1:45" ht="17.25" customHeight="1">
      <c r="A14" s="394"/>
      <c r="B14" s="141" t="s">
        <v>308</v>
      </c>
      <c r="C14" s="204">
        <v>583938</v>
      </c>
      <c r="D14" s="204">
        <v>320507</v>
      </c>
      <c r="E14" s="205">
        <v>54.9</v>
      </c>
      <c r="F14" s="204">
        <v>112868</v>
      </c>
      <c r="G14" s="206">
        <v>19.3</v>
      </c>
      <c r="H14" s="204">
        <v>60084</v>
      </c>
      <c r="I14" s="207">
        <v>10.3</v>
      </c>
      <c r="J14" s="204">
        <v>64833</v>
      </c>
      <c r="K14" s="207">
        <v>11.1</v>
      </c>
      <c r="L14" s="204">
        <v>63794</v>
      </c>
      <c r="M14" s="207">
        <v>10.9</v>
      </c>
      <c r="N14" s="204">
        <v>198598</v>
      </c>
      <c r="O14" s="206">
        <v>34</v>
      </c>
      <c r="P14" s="204">
        <v>37652</v>
      </c>
      <c r="Q14" s="207">
        <v>6.4</v>
      </c>
      <c r="R14" s="109">
        <v>22911</v>
      </c>
      <c r="S14" s="207">
        <v>4</v>
      </c>
      <c r="T14" s="148" t="str">
        <f t="shared" si="4"/>
        <v>〇</v>
      </c>
      <c r="U14" s="158">
        <f t="shared" si="5"/>
        <v>100</v>
      </c>
      <c r="W14" s="151"/>
      <c r="X14" s="151"/>
      <c r="Y14" s="151"/>
      <c r="Z14" s="151"/>
      <c r="AA14" s="151"/>
      <c r="AB14" s="151"/>
      <c r="AC14" s="151"/>
      <c r="AD14" s="151"/>
      <c r="AE14" s="151"/>
      <c r="AF14" s="151"/>
      <c r="AG14" s="151"/>
      <c r="AH14" s="151"/>
      <c r="AI14" s="151"/>
      <c r="AJ14" s="151"/>
      <c r="AK14" s="151"/>
      <c r="AL14" s="151"/>
      <c r="AM14" s="151"/>
      <c r="AN14" s="151"/>
      <c r="AO14" s="151"/>
      <c r="AP14" s="151"/>
      <c r="AQ14" s="151"/>
    </row>
    <row r="15" spans="1:45" ht="17.25" customHeight="1">
      <c r="A15" s="401"/>
      <c r="B15" s="191" t="s">
        <v>320</v>
      </c>
      <c r="C15" s="235">
        <v>616737</v>
      </c>
      <c r="D15" s="235">
        <v>342216</v>
      </c>
      <c r="E15" s="236">
        <v>55.5</v>
      </c>
      <c r="F15" s="235">
        <v>124494</v>
      </c>
      <c r="G15" s="237">
        <v>20.2</v>
      </c>
      <c r="H15" s="235">
        <v>60451</v>
      </c>
      <c r="I15" s="238">
        <v>9.8000000000000007</v>
      </c>
      <c r="J15" s="235">
        <v>76865</v>
      </c>
      <c r="K15" s="238">
        <v>12.5</v>
      </c>
      <c r="L15" s="235">
        <v>76430</v>
      </c>
      <c r="M15" s="238">
        <v>12.4</v>
      </c>
      <c r="N15" s="235">
        <v>197656</v>
      </c>
      <c r="O15" s="237">
        <v>32</v>
      </c>
      <c r="P15" s="235">
        <v>36891</v>
      </c>
      <c r="Q15" s="238">
        <v>6</v>
      </c>
      <c r="R15" s="239">
        <v>21020</v>
      </c>
      <c r="S15" s="238">
        <v>3.4</v>
      </c>
      <c r="T15" s="192" t="str">
        <f t="shared" ref="T15" si="6">IF(D15+J15+N15=C15,"〇","✖")</f>
        <v>〇</v>
      </c>
      <c r="U15" s="193">
        <f t="shared" ref="U15" si="7">E15+K15+O15</f>
        <v>100</v>
      </c>
      <c r="W15" s="151"/>
      <c r="X15" s="151"/>
      <c r="Y15" s="151"/>
      <c r="Z15" s="151"/>
      <c r="AA15" s="151"/>
      <c r="AB15" s="151"/>
      <c r="AC15" s="151"/>
      <c r="AD15" s="151"/>
      <c r="AE15" s="151"/>
      <c r="AF15" s="151"/>
      <c r="AG15" s="151"/>
      <c r="AH15" s="151"/>
      <c r="AI15" s="151"/>
      <c r="AJ15" s="151"/>
      <c r="AK15" s="151"/>
      <c r="AL15" s="151"/>
      <c r="AM15" s="151"/>
      <c r="AN15" s="151"/>
      <c r="AO15" s="151"/>
      <c r="AP15" s="151"/>
      <c r="AQ15" s="151"/>
    </row>
    <row r="16" spans="1:45" ht="17.25" customHeight="1">
      <c r="A16" s="383" t="s">
        <v>47</v>
      </c>
      <c r="B16" s="141" t="s">
        <v>300</v>
      </c>
      <c r="C16" s="109">
        <v>705321</v>
      </c>
      <c r="D16" s="204">
        <v>318985</v>
      </c>
      <c r="E16" s="205">
        <v>45.2</v>
      </c>
      <c r="F16" s="204">
        <v>126284</v>
      </c>
      <c r="G16" s="206">
        <v>17.899999999999999</v>
      </c>
      <c r="H16" s="204">
        <v>56339</v>
      </c>
      <c r="I16" s="207">
        <v>8</v>
      </c>
      <c r="J16" s="204">
        <v>69124</v>
      </c>
      <c r="K16" s="207">
        <v>9.9</v>
      </c>
      <c r="L16" s="204">
        <v>68599</v>
      </c>
      <c r="M16" s="207">
        <v>9.8000000000000007</v>
      </c>
      <c r="N16" s="204">
        <v>317211</v>
      </c>
      <c r="O16" s="206">
        <v>44.9</v>
      </c>
      <c r="P16" s="204">
        <v>166564</v>
      </c>
      <c r="Q16" s="207">
        <v>23.6</v>
      </c>
      <c r="R16" s="109">
        <v>37550</v>
      </c>
      <c r="S16" s="207">
        <v>5.3</v>
      </c>
      <c r="T16" s="148" t="str">
        <f t="shared" ref="T16:T19" si="8">IF(D16+J16+N16=C16,"〇","✖")</f>
        <v>✖</v>
      </c>
      <c r="U16" s="158">
        <f t="shared" ref="U16:U19" si="9">E16+K16+O16</f>
        <v>100</v>
      </c>
      <c r="W16" s="151"/>
      <c r="X16" s="151"/>
      <c r="Y16" s="151"/>
      <c r="Z16" s="151"/>
      <c r="AA16" s="151"/>
      <c r="AB16" s="151"/>
      <c r="AC16" s="151"/>
      <c r="AD16" s="151"/>
      <c r="AE16" s="151"/>
      <c r="AF16" s="151"/>
      <c r="AG16" s="151"/>
      <c r="AH16" s="151"/>
      <c r="AI16" s="151"/>
      <c r="AJ16" s="151"/>
      <c r="AK16" s="151"/>
      <c r="AL16" s="151"/>
      <c r="AM16" s="151"/>
      <c r="AN16" s="151"/>
      <c r="AO16" s="151"/>
      <c r="AP16" s="151"/>
      <c r="AQ16" s="151"/>
    </row>
    <row r="17" spans="1:43" ht="17.25" customHeight="1">
      <c r="A17" s="398"/>
      <c r="B17" s="141" t="s">
        <v>304</v>
      </c>
      <c r="C17" s="109">
        <v>640991</v>
      </c>
      <c r="D17" s="204">
        <v>350414</v>
      </c>
      <c r="E17" s="205">
        <v>54.7</v>
      </c>
      <c r="F17" s="204">
        <v>127859</v>
      </c>
      <c r="G17" s="206">
        <v>19.899999999999999</v>
      </c>
      <c r="H17" s="204">
        <v>56035</v>
      </c>
      <c r="I17" s="207">
        <v>8.6999999999999993</v>
      </c>
      <c r="J17" s="204">
        <v>71672</v>
      </c>
      <c r="K17" s="207">
        <v>11.3</v>
      </c>
      <c r="L17" s="204">
        <v>71659</v>
      </c>
      <c r="M17" s="207">
        <v>11.3</v>
      </c>
      <c r="N17" s="204">
        <v>218905</v>
      </c>
      <c r="O17" s="206">
        <v>34</v>
      </c>
      <c r="P17" s="204">
        <v>38245</v>
      </c>
      <c r="Q17" s="207">
        <v>6</v>
      </c>
      <c r="R17" s="109">
        <v>36156</v>
      </c>
      <c r="S17" s="207">
        <v>5.6</v>
      </c>
      <c r="T17" s="148" t="str">
        <f t="shared" si="8"/>
        <v>〇</v>
      </c>
      <c r="U17" s="158">
        <f t="shared" si="9"/>
        <v>100</v>
      </c>
      <c r="W17" s="151"/>
      <c r="X17" s="151"/>
      <c r="Y17" s="151"/>
      <c r="Z17" s="151"/>
      <c r="AA17" s="151"/>
      <c r="AB17" s="151"/>
      <c r="AC17" s="151"/>
      <c r="AD17" s="151"/>
      <c r="AE17" s="151"/>
      <c r="AF17" s="151"/>
      <c r="AG17" s="151"/>
      <c r="AH17" s="151"/>
      <c r="AI17" s="151"/>
      <c r="AJ17" s="151"/>
      <c r="AK17" s="151"/>
      <c r="AL17" s="151"/>
      <c r="AM17" s="151"/>
      <c r="AN17" s="151"/>
      <c r="AO17" s="151"/>
      <c r="AP17" s="151"/>
      <c r="AQ17" s="151"/>
    </row>
    <row r="18" spans="1:43" ht="17.25" customHeight="1">
      <c r="A18" s="398"/>
      <c r="B18" s="141" t="s">
        <v>305</v>
      </c>
      <c r="C18" s="109">
        <v>657349</v>
      </c>
      <c r="D18" s="204">
        <v>349237</v>
      </c>
      <c r="E18" s="205">
        <v>53.1</v>
      </c>
      <c r="F18" s="204">
        <v>129761</v>
      </c>
      <c r="G18" s="206">
        <v>19.7</v>
      </c>
      <c r="H18" s="204">
        <v>55041</v>
      </c>
      <c r="I18" s="207">
        <v>8.4</v>
      </c>
      <c r="J18" s="204">
        <v>72590</v>
      </c>
      <c r="K18" s="207">
        <v>11</v>
      </c>
      <c r="L18" s="204">
        <v>72587</v>
      </c>
      <c r="M18" s="207">
        <v>11</v>
      </c>
      <c r="N18" s="204">
        <v>235522</v>
      </c>
      <c r="O18" s="206">
        <v>35.9</v>
      </c>
      <c r="P18" s="204">
        <v>43121</v>
      </c>
      <c r="Q18" s="207">
        <v>6.6</v>
      </c>
      <c r="R18" s="109">
        <v>42063</v>
      </c>
      <c r="S18" s="207">
        <v>6.4</v>
      </c>
      <c r="T18" s="148" t="str">
        <f t="shared" si="8"/>
        <v>〇</v>
      </c>
      <c r="U18" s="158">
        <f t="shared" si="9"/>
        <v>100</v>
      </c>
      <c r="W18" s="151"/>
      <c r="X18" s="151"/>
      <c r="Y18" s="151"/>
      <c r="Z18" s="151"/>
      <c r="AA18" s="151"/>
      <c r="AB18" s="151"/>
      <c r="AC18" s="151"/>
      <c r="AD18" s="151"/>
      <c r="AE18" s="151"/>
      <c r="AF18" s="151"/>
      <c r="AG18" s="151"/>
      <c r="AH18" s="151"/>
      <c r="AI18" s="151"/>
      <c r="AJ18" s="151"/>
      <c r="AK18" s="151"/>
      <c r="AL18" s="151"/>
      <c r="AM18" s="151"/>
      <c r="AN18" s="151"/>
      <c r="AO18" s="151"/>
      <c r="AP18" s="151"/>
      <c r="AQ18" s="151"/>
    </row>
    <row r="19" spans="1:43" ht="17.25" customHeight="1">
      <c r="A19" s="398"/>
      <c r="B19" s="141" t="s">
        <v>308</v>
      </c>
      <c r="C19" s="109">
        <v>667563</v>
      </c>
      <c r="D19" s="204">
        <v>354142</v>
      </c>
      <c r="E19" s="205">
        <v>53.1</v>
      </c>
      <c r="F19" s="204">
        <v>128584</v>
      </c>
      <c r="G19" s="206">
        <v>19.3</v>
      </c>
      <c r="H19" s="204">
        <v>55040</v>
      </c>
      <c r="I19" s="207">
        <v>8.1999999999999993</v>
      </c>
      <c r="J19" s="204">
        <v>96424</v>
      </c>
      <c r="K19" s="207">
        <v>14.4</v>
      </c>
      <c r="L19" s="204">
        <v>96424</v>
      </c>
      <c r="M19" s="207">
        <v>14.4</v>
      </c>
      <c r="N19" s="204">
        <v>216997</v>
      </c>
      <c r="O19" s="206">
        <v>32.5</v>
      </c>
      <c r="P19" s="204">
        <v>37894</v>
      </c>
      <c r="Q19" s="207">
        <v>5.7</v>
      </c>
      <c r="R19" s="109">
        <v>40951</v>
      </c>
      <c r="S19" s="207">
        <v>6.2</v>
      </c>
      <c r="T19" s="148" t="str">
        <f t="shared" si="8"/>
        <v>〇</v>
      </c>
      <c r="U19" s="158">
        <f t="shared" si="9"/>
        <v>100</v>
      </c>
      <c r="W19" s="151"/>
      <c r="X19" s="151"/>
      <c r="Y19" s="151"/>
      <c r="Z19" s="151"/>
      <c r="AA19" s="151"/>
      <c r="AB19" s="151"/>
      <c r="AC19" s="151"/>
      <c r="AD19" s="151"/>
      <c r="AE19" s="151"/>
      <c r="AF19" s="151"/>
      <c r="AG19" s="151"/>
      <c r="AH19" s="151"/>
      <c r="AI19" s="151"/>
      <c r="AJ19" s="151"/>
      <c r="AK19" s="151"/>
      <c r="AL19" s="151"/>
      <c r="AM19" s="151"/>
      <c r="AN19" s="151"/>
      <c r="AO19" s="151"/>
      <c r="AP19" s="151"/>
      <c r="AQ19" s="151"/>
    </row>
    <row r="20" spans="1:43" ht="17.25" customHeight="1">
      <c r="A20" s="379"/>
      <c r="B20" s="191" t="s">
        <v>320</v>
      </c>
      <c r="C20" s="239">
        <v>716727</v>
      </c>
      <c r="D20" s="235">
        <v>377189</v>
      </c>
      <c r="E20" s="236">
        <v>52.6</v>
      </c>
      <c r="F20" s="235">
        <v>138474</v>
      </c>
      <c r="G20" s="237">
        <v>19.3</v>
      </c>
      <c r="H20" s="235">
        <v>54172</v>
      </c>
      <c r="I20" s="238">
        <v>7.6</v>
      </c>
      <c r="J20" s="235">
        <v>113003</v>
      </c>
      <c r="K20" s="238">
        <v>15.8</v>
      </c>
      <c r="L20" s="235">
        <v>113003</v>
      </c>
      <c r="M20" s="238">
        <v>15.8</v>
      </c>
      <c r="N20" s="235">
        <v>226535</v>
      </c>
      <c r="O20" s="237">
        <v>31.6</v>
      </c>
      <c r="P20" s="235">
        <v>35829</v>
      </c>
      <c r="Q20" s="238">
        <v>5</v>
      </c>
      <c r="R20" s="239">
        <v>33541</v>
      </c>
      <c r="S20" s="238">
        <v>4.7</v>
      </c>
      <c r="T20" s="192" t="str">
        <f t="shared" ref="T20" si="10">IF(D20+J20+N20=C20,"〇","✖")</f>
        <v>〇</v>
      </c>
      <c r="U20" s="193">
        <f t="shared" ref="U20" si="11">E20+K20+O20</f>
        <v>100</v>
      </c>
      <c r="W20" s="151"/>
      <c r="X20" s="151"/>
      <c r="Y20" s="151"/>
      <c r="Z20" s="151"/>
      <c r="AA20" s="151"/>
      <c r="AB20" s="151"/>
      <c r="AC20" s="151"/>
      <c r="AD20" s="151"/>
      <c r="AE20" s="151"/>
      <c r="AF20" s="151"/>
      <c r="AG20" s="151"/>
      <c r="AH20" s="151"/>
      <c r="AI20" s="151"/>
      <c r="AJ20" s="151"/>
      <c r="AK20" s="151"/>
      <c r="AL20" s="151"/>
      <c r="AM20" s="151"/>
      <c r="AN20" s="151"/>
      <c r="AO20" s="151"/>
      <c r="AP20" s="151"/>
      <c r="AQ20" s="151"/>
    </row>
    <row r="21" spans="1:43" ht="17.25" customHeight="1">
      <c r="A21" s="383" t="s">
        <v>48</v>
      </c>
      <c r="B21" s="141" t="s">
        <v>300</v>
      </c>
      <c r="C21" s="204">
        <v>575225</v>
      </c>
      <c r="D21" s="204">
        <v>266260</v>
      </c>
      <c r="E21" s="205">
        <v>46.3</v>
      </c>
      <c r="F21" s="204">
        <v>97643</v>
      </c>
      <c r="G21" s="206">
        <v>17</v>
      </c>
      <c r="H21" s="204">
        <v>51101</v>
      </c>
      <c r="I21" s="207">
        <v>8.9</v>
      </c>
      <c r="J21" s="204">
        <v>49664</v>
      </c>
      <c r="K21" s="207">
        <v>8.6</v>
      </c>
      <c r="L21" s="204">
        <v>47876</v>
      </c>
      <c r="M21" s="207">
        <v>8.3000000000000007</v>
      </c>
      <c r="N21" s="204">
        <v>259301</v>
      </c>
      <c r="O21" s="206">
        <v>45.1</v>
      </c>
      <c r="P21" s="204">
        <v>128798</v>
      </c>
      <c r="Q21" s="207">
        <v>22.4</v>
      </c>
      <c r="R21" s="109">
        <v>25995</v>
      </c>
      <c r="S21" s="207">
        <v>4.5</v>
      </c>
      <c r="T21" s="148" t="str">
        <f t="shared" ref="T21:T24" si="12">IF(D21+J21+N21=C21,"〇","✖")</f>
        <v>〇</v>
      </c>
      <c r="U21" s="158">
        <f t="shared" ref="U21:U24" si="13">E21+K21+O21</f>
        <v>100</v>
      </c>
      <c r="W21" s="151"/>
      <c r="X21" s="151"/>
      <c r="Y21" s="151"/>
      <c r="Z21" s="151"/>
      <c r="AA21" s="151"/>
      <c r="AB21" s="151"/>
      <c r="AC21" s="151"/>
      <c r="AD21" s="151"/>
      <c r="AE21" s="151"/>
      <c r="AF21" s="151"/>
      <c r="AG21" s="151"/>
      <c r="AH21" s="151"/>
      <c r="AI21" s="151"/>
      <c r="AJ21" s="151"/>
      <c r="AK21" s="151"/>
      <c r="AL21" s="151"/>
      <c r="AM21" s="151"/>
      <c r="AN21" s="151"/>
      <c r="AO21" s="151"/>
      <c r="AP21" s="151"/>
      <c r="AQ21" s="151"/>
    </row>
    <row r="22" spans="1:43" ht="17.25" customHeight="1">
      <c r="A22" s="394"/>
      <c r="B22" s="141" t="s">
        <v>304</v>
      </c>
      <c r="C22" s="204">
        <v>507597</v>
      </c>
      <c r="D22" s="204">
        <v>290958</v>
      </c>
      <c r="E22" s="205">
        <v>57.3</v>
      </c>
      <c r="F22" s="204">
        <v>97372</v>
      </c>
      <c r="G22" s="206">
        <v>19.2</v>
      </c>
      <c r="H22" s="204">
        <v>52998</v>
      </c>
      <c r="I22" s="207">
        <v>10.4</v>
      </c>
      <c r="J22" s="204">
        <v>44937</v>
      </c>
      <c r="K22" s="207">
        <v>8.9</v>
      </c>
      <c r="L22" s="204">
        <v>44647</v>
      </c>
      <c r="M22" s="207">
        <v>8.8000000000000007</v>
      </c>
      <c r="N22" s="204">
        <v>171702</v>
      </c>
      <c r="O22" s="206">
        <v>33.799999999999997</v>
      </c>
      <c r="P22" s="204">
        <v>32789</v>
      </c>
      <c r="Q22" s="207">
        <v>6.5</v>
      </c>
      <c r="R22" s="109">
        <v>20220</v>
      </c>
      <c r="S22" s="207">
        <v>4</v>
      </c>
      <c r="T22" s="148" t="str">
        <f t="shared" si="12"/>
        <v>〇</v>
      </c>
      <c r="U22" s="158">
        <f t="shared" si="13"/>
        <v>100</v>
      </c>
      <c r="W22" s="151"/>
      <c r="X22" s="151"/>
      <c r="Y22" s="151"/>
      <c r="Z22" s="151"/>
      <c r="AA22" s="151"/>
      <c r="AB22" s="151"/>
      <c r="AC22" s="151"/>
      <c r="AD22" s="151"/>
      <c r="AE22" s="151"/>
      <c r="AF22" s="151"/>
      <c r="AG22" s="151"/>
      <c r="AH22" s="151"/>
      <c r="AI22" s="151"/>
      <c r="AJ22" s="151"/>
      <c r="AK22" s="151"/>
      <c r="AL22" s="151"/>
      <c r="AM22" s="151"/>
      <c r="AN22" s="151"/>
      <c r="AO22" s="151"/>
      <c r="AP22" s="151"/>
      <c r="AQ22" s="151"/>
    </row>
    <row r="23" spans="1:43" ht="17.25" customHeight="1">
      <c r="A23" s="394"/>
      <c r="B23" s="141" t="s">
        <v>305</v>
      </c>
      <c r="C23" s="204">
        <v>527564</v>
      </c>
      <c r="D23" s="204">
        <v>282648</v>
      </c>
      <c r="E23" s="205">
        <v>53.6</v>
      </c>
      <c r="F23" s="204">
        <v>97643</v>
      </c>
      <c r="G23" s="206">
        <v>18.5</v>
      </c>
      <c r="H23" s="204">
        <v>53256</v>
      </c>
      <c r="I23" s="207">
        <v>10.1</v>
      </c>
      <c r="J23" s="204">
        <v>62674</v>
      </c>
      <c r="K23" s="207">
        <v>11.8</v>
      </c>
      <c r="L23" s="204">
        <v>62422</v>
      </c>
      <c r="M23" s="207">
        <v>11.8</v>
      </c>
      <c r="N23" s="204">
        <v>182242</v>
      </c>
      <c r="O23" s="206">
        <v>34.6</v>
      </c>
      <c r="P23" s="204">
        <v>38058</v>
      </c>
      <c r="Q23" s="207">
        <v>7.2</v>
      </c>
      <c r="R23" s="109">
        <v>18613</v>
      </c>
      <c r="S23" s="207">
        <v>3.5</v>
      </c>
      <c r="T23" s="148" t="str">
        <f t="shared" si="12"/>
        <v>〇</v>
      </c>
      <c r="U23" s="158">
        <f t="shared" si="13"/>
        <v>100</v>
      </c>
      <c r="W23" s="151"/>
      <c r="X23" s="151"/>
      <c r="Y23" s="151"/>
      <c r="Z23" s="151"/>
      <c r="AA23" s="151"/>
      <c r="AB23" s="151"/>
      <c r="AC23" s="151"/>
      <c r="AD23" s="151"/>
      <c r="AE23" s="151"/>
      <c r="AF23" s="151"/>
      <c r="AG23" s="151"/>
      <c r="AH23" s="151"/>
      <c r="AI23" s="151"/>
      <c r="AJ23" s="151"/>
      <c r="AK23" s="151"/>
      <c r="AL23" s="151"/>
      <c r="AM23" s="151"/>
      <c r="AN23" s="151"/>
      <c r="AO23" s="151"/>
      <c r="AP23" s="151"/>
      <c r="AQ23" s="151"/>
    </row>
    <row r="24" spans="1:43" ht="17.25" customHeight="1">
      <c r="A24" s="394"/>
      <c r="B24" s="141" t="s">
        <v>308</v>
      </c>
      <c r="C24" s="204">
        <v>506720</v>
      </c>
      <c r="D24" s="204">
        <v>294902</v>
      </c>
      <c r="E24" s="205">
        <v>58.198215977265555</v>
      </c>
      <c r="F24" s="204">
        <v>96564</v>
      </c>
      <c r="G24" s="206">
        <v>19.056678244395329</v>
      </c>
      <c r="H24" s="204">
        <v>55588</v>
      </c>
      <c r="I24" s="207">
        <v>10.970161035680455</v>
      </c>
      <c r="J24" s="204">
        <v>46843</v>
      </c>
      <c r="K24" s="207">
        <v>9.2443558572781814</v>
      </c>
      <c r="L24" s="204">
        <v>46691</v>
      </c>
      <c r="M24" s="207">
        <v>9.214359014840543</v>
      </c>
      <c r="N24" s="204">
        <v>164975</v>
      </c>
      <c r="O24" s="206">
        <v>32.557428165456272</v>
      </c>
      <c r="P24" s="204">
        <v>33485</v>
      </c>
      <c r="Q24" s="207">
        <v>6.6081859804231131</v>
      </c>
      <c r="R24" s="109">
        <v>13093</v>
      </c>
      <c r="S24" s="207">
        <v>2.5838727502368171</v>
      </c>
      <c r="T24" s="148" t="str">
        <f t="shared" si="12"/>
        <v>〇</v>
      </c>
      <c r="U24" s="158">
        <f t="shared" si="13"/>
        <v>100.00000000000001</v>
      </c>
      <c r="W24" s="151"/>
      <c r="X24" s="151"/>
      <c r="Y24" s="151"/>
      <c r="Z24" s="151"/>
      <c r="AA24" s="151"/>
      <c r="AB24" s="151"/>
      <c r="AC24" s="151"/>
      <c r="AD24" s="151"/>
      <c r="AE24" s="151"/>
      <c r="AF24" s="151"/>
      <c r="AG24" s="151"/>
      <c r="AH24" s="151"/>
      <c r="AI24" s="151"/>
      <c r="AJ24" s="151"/>
      <c r="AK24" s="151"/>
      <c r="AL24" s="151"/>
      <c r="AM24" s="151"/>
      <c r="AN24" s="151"/>
      <c r="AO24" s="151"/>
      <c r="AP24" s="151"/>
      <c r="AQ24" s="151"/>
    </row>
    <row r="25" spans="1:43" ht="17.25" customHeight="1">
      <c r="A25" s="401"/>
      <c r="B25" s="191" t="s">
        <v>320</v>
      </c>
      <c r="C25" s="235">
        <v>531075</v>
      </c>
      <c r="D25" s="235">
        <v>308255</v>
      </c>
      <c r="E25" s="236">
        <v>58.1</v>
      </c>
      <c r="F25" s="235">
        <v>104362</v>
      </c>
      <c r="G25" s="237">
        <v>19.7</v>
      </c>
      <c r="H25" s="235">
        <v>53749</v>
      </c>
      <c r="I25" s="238">
        <v>10.1</v>
      </c>
      <c r="J25" s="235">
        <v>63727</v>
      </c>
      <c r="K25" s="238">
        <v>12</v>
      </c>
      <c r="L25" s="235">
        <v>63685</v>
      </c>
      <c r="M25" s="238">
        <v>12</v>
      </c>
      <c r="N25" s="235">
        <v>159093</v>
      </c>
      <c r="O25" s="237">
        <v>29.9</v>
      </c>
      <c r="P25" s="235">
        <v>32202</v>
      </c>
      <c r="Q25" s="238">
        <v>6.1</v>
      </c>
      <c r="R25" s="239">
        <v>11497</v>
      </c>
      <c r="S25" s="238">
        <v>2.2000000000000002</v>
      </c>
      <c r="T25" s="192" t="str">
        <f t="shared" ref="T25" si="14">IF(D25+J25+N25=C25,"〇","✖")</f>
        <v>〇</v>
      </c>
      <c r="U25" s="193">
        <f t="shared" ref="U25" si="15">E25+K25+O25</f>
        <v>100</v>
      </c>
      <c r="W25" s="151"/>
      <c r="X25" s="151"/>
      <c r="Y25" s="151"/>
      <c r="Z25" s="151"/>
      <c r="AA25" s="151"/>
      <c r="AB25" s="151"/>
      <c r="AC25" s="151"/>
      <c r="AD25" s="151"/>
      <c r="AE25" s="151"/>
      <c r="AF25" s="151"/>
      <c r="AG25" s="151"/>
      <c r="AH25" s="151"/>
      <c r="AI25" s="151"/>
      <c r="AJ25" s="151"/>
      <c r="AK25" s="151"/>
      <c r="AL25" s="151"/>
      <c r="AM25" s="151"/>
      <c r="AN25" s="151"/>
      <c r="AO25" s="151"/>
      <c r="AP25" s="151"/>
      <c r="AQ25" s="151"/>
    </row>
    <row r="26" spans="1:43" ht="17.25" customHeight="1">
      <c r="A26" s="383" t="s">
        <v>50</v>
      </c>
      <c r="B26" s="141" t="s">
        <v>300</v>
      </c>
      <c r="C26" s="109">
        <v>2369287</v>
      </c>
      <c r="D26" s="204">
        <v>1057767</v>
      </c>
      <c r="E26" s="205">
        <v>44.6</v>
      </c>
      <c r="F26" s="204">
        <v>359095</v>
      </c>
      <c r="G26" s="206">
        <v>15.2</v>
      </c>
      <c r="H26" s="204">
        <v>199392</v>
      </c>
      <c r="I26" s="207">
        <v>8.4</v>
      </c>
      <c r="J26" s="204">
        <v>230375</v>
      </c>
      <c r="K26" s="207">
        <v>9.6999999999999993</v>
      </c>
      <c r="L26" s="204">
        <v>228995</v>
      </c>
      <c r="M26" s="207">
        <v>9.6999999999999993</v>
      </c>
      <c r="N26" s="204">
        <v>1081145</v>
      </c>
      <c r="O26" s="206">
        <v>45.6</v>
      </c>
      <c r="P26" s="204">
        <v>536264</v>
      </c>
      <c r="Q26" s="207">
        <v>22.6</v>
      </c>
      <c r="R26" s="109">
        <v>213294</v>
      </c>
      <c r="S26" s="207">
        <v>9</v>
      </c>
      <c r="T26" s="148" t="str">
        <f t="shared" ref="T26:T29" si="16">IF(D26+J26+N26=C26,"〇","✖")</f>
        <v>〇</v>
      </c>
      <c r="U26" s="158">
        <f t="shared" ref="U26:U29" si="17">E26+K26+O26</f>
        <v>99.9</v>
      </c>
      <c r="W26" s="151"/>
      <c r="X26" s="151"/>
      <c r="Y26" s="151"/>
      <c r="Z26" s="151"/>
      <c r="AA26" s="151"/>
      <c r="AB26" s="151"/>
      <c r="AC26" s="151"/>
      <c r="AD26" s="151"/>
      <c r="AE26" s="151"/>
      <c r="AF26" s="151"/>
      <c r="AG26" s="151"/>
      <c r="AH26" s="151"/>
      <c r="AI26" s="151"/>
      <c r="AJ26" s="151"/>
      <c r="AK26" s="151"/>
      <c r="AL26" s="151"/>
      <c r="AM26" s="151"/>
      <c r="AN26" s="151"/>
      <c r="AO26" s="151"/>
      <c r="AP26" s="151"/>
      <c r="AQ26" s="151"/>
    </row>
    <row r="27" spans="1:43" ht="17.25" customHeight="1">
      <c r="A27" s="394"/>
      <c r="B27" s="141" t="s">
        <v>304</v>
      </c>
      <c r="C27" s="109">
        <v>2202642</v>
      </c>
      <c r="D27" s="204">
        <v>1140532</v>
      </c>
      <c r="E27" s="205">
        <v>51.780180347055946</v>
      </c>
      <c r="F27" s="204">
        <v>360246</v>
      </c>
      <c r="G27" s="206">
        <v>16.355177100954219</v>
      </c>
      <c r="H27" s="204">
        <v>194120</v>
      </c>
      <c r="I27" s="207">
        <v>8.8130526885440297</v>
      </c>
      <c r="J27" s="204">
        <v>315900</v>
      </c>
      <c r="K27" s="207">
        <v>14.341867629873578</v>
      </c>
      <c r="L27" s="204">
        <v>315900</v>
      </c>
      <c r="M27" s="207">
        <v>14.341867629873578</v>
      </c>
      <c r="N27" s="204">
        <v>746210</v>
      </c>
      <c r="O27" s="206">
        <v>33.877952023070478</v>
      </c>
      <c r="P27" s="204">
        <v>157670</v>
      </c>
      <c r="Q27" s="207">
        <v>7.1582218081740017</v>
      </c>
      <c r="R27" s="109">
        <v>203051</v>
      </c>
      <c r="S27" s="207">
        <v>9.2185203042528023</v>
      </c>
      <c r="T27" s="148" t="str">
        <f t="shared" si="16"/>
        <v>〇</v>
      </c>
      <c r="U27" s="158">
        <f t="shared" si="17"/>
        <v>100</v>
      </c>
      <c r="W27" s="151"/>
      <c r="X27" s="151"/>
      <c r="Y27" s="151"/>
      <c r="Z27" s="151"/>
      <c r="AA27" s="151"/>
      <c r="AB27" s="151"/>
      <c r="AC27" s="151"/>
      <c r="AD27" s="151"/>
      <c r="AE27" s="151"/>
      <c r="AF27" s="151"/>
      <c r="AG27" s="151"/>
      <c r="AH27" s="151"/>
      <c r="AI27" s="151"/>
      <c r="AJ27" s="151"/>
      <c r="AK27" s="151"/>
      <c r="AL27" s="151"/>
      <c r="AM27" s="151"/>
      <c r="AN27" s="151"/>
      <c r="AO27" s="151"/>
      <c r="AP27" s="151"/>
      <c r="AQ27" s="151"/>
    </row>
    <row r="28" spans="1:43" ht="17.25" customHeight="1">
      <c r="A28" s="394"/>
      <c r="B28" s="141" t="s">
        <v>305</v>
      </c>
      <c r="C28" s="109">
        <v>2072932</v>
      </c>
      <c r="D28" s="204">
        <v>1151791</v>
      </c>
      <c r="E28" s="205">
        <v>55.6</v>
      </c>
      <c r="F28" s="204">
        <v>364448</v>
      </c>
      <c r="G28" s="206">
        <v>17.600000000000001</v>
      </c>
      <c r="H28" s="204">
        <v>218876</v>
      </c>
      <c r="I28" s="207">
        <v>10.6</v>
      </c>
      <c r="J28" s="204">
        <v>209058</v>
      </c>
      <c r="K28" s="207">
        <v>10.1</v>
      </c>
      <c r="L28" s="204">
        <v>209058</v>
      </c>
      <c r="M28" s="207">
        <v>10.1</v>
      </c>
      <c r="N28" s="204">
        <v>712083</v>
      </c>
      <c r="O28" s="206">
        <v>34.299999999999997</v>
      </c>
      <c r="P28" s="204">
        <v>166089</v>
      </c>
      <c r="Q28" s="207">
        <v>8</v>
      </c>
      <c r="R28" s="109">
        <v>156015</v>
      </c>
      <c r="S28" s="207">
        <v>7.5</v>
      </c>
      <c r="T28" s="148" t="str">
        <f t="shared" si="16"/>
        <v>〇</v>
      </c>
      <c r="U28" s="158">
        <f t="shared" si="17"/>
        <v>100</v>
      </c>
      <c r="W28" s="151"/>
      <c r="X28" s="151"/>
      <c r="Y28" s="151"/>
      <c r="Z28" s="151"/>
      <c r="AA28" s="151"/>
      <c r="AB28" s="151"/>
      <c r="AC28" s="151"/>
      <c r="AD28" s="151"/>
      <c r="AE28" s="151"/>
      <c r="AF28" s="151"/>
      <c r="AG28" s="151"/>
      <c r="AH28" s="151"/>
      <c r="AI28" s="151"/>
      <c r="AJ28" s="151"/>
      <c r="AK28" s="151"/>
      <c r="AL28" s="151"/>
      <c r="AM28" s="151"/>
      <c r="AN28" s="151"/>
      <c r="AO28" s="151"/>
      <c r="AP28" s="151"/>
      <c r="AQ28" s="151"/>
    </row>
    <row r="29" spans="1:43" ht="17.25" customHeight="1">
      <c r="A29" s="394"/>
      <c r="B29" s="141" t="s">
        <v>308</v>
      </c>
      <c r="C29" s="109">
        <v>1957930</v>
      </c>
      <c r="D29" s="204">
        <v>1134944</v>
      </c>
      <c r="E29" s="205">
        <v>57.9</v>
      </c>
      <c r="F29" s="204">
        <v>355194</v>
      </c>
      <c r="G29" s="206">
        <v>18.100000000000001</v>
      </c>
      <c r="H29" s="204">
        <v>188874</v>
      </c>
      <c r="I29" s="207">
        <v>9.6</v>
      </c>
      <c r="J29" s="204">
        <v>201259</v>
      </c>
      <c r="K29" s="207">
        <v>10.3</v>
      </c>
      <c r="L29" s="204">
        <v>201259</v>
      </c>
      <c r="M29" s="207">
        <v>10.3</v>
      </c>
      <c r="N29" s="204">
        <v>621727</v>
      </c>
      <c r="O29" s="206">
        <v>31.8</v>
      </c>
      <c r="P29" s="204">
        <v>159924</v>
      </c>
      <c r="Q29" s="207">
        <v>8.1999999999999993</v>
      </c>
      <c r="R29" s="109">
        <v>80551</v>
      </c>
      <c r="S29" s="207">
        <v>4.0999999999999996</v>
      </c>
      <c r="T29" s="148" t="str">
        <f t="shared" si="16"/>
        <v>〇</v>
      </c>
      <c r="U29" s="158">
        <f t="shared" si="17"/>
        <v>100</v>
      </c>
      <c r="W29" s="151"/>
      <c r="X29" s="151"/>
      <c r="Y29" s="151"/>
      <c r="Z29" s="151"/>
      <c r="AA29" s="151"/>
      <c r="AB29" s="151"/>
      <c r="AC29" s="151"/>
      <c r="AD29" s="151"/>
      <c r="AE29" s="151"/>
      <c r="AF29" s="151"/>
      <c r="AG29" s="151"/>
      <c r="AH29" s="151"/>
      <c r="AI29" s="151"/>
      <c r="AJ29" s="151"/>
      <c r="AK29" s="151"/>
      <c r="AL29" s="151"/>
      <c r="AM29" s="151"/>
      <c r="AN29" s="151"/>
      <c r="AO29" s="151"/>
      <c r="AP29" s="151"/>
      <c r="AQ29" s="151"/>
    </row>
    <row r="30" spans="1:43" ht="17.25" customHeight="1">
      <c r="A30" s="401"/>
      <c r="B30" s="191" t="s">
        <v>320</v>
      </c>
      <c r="C30" s="239">
        <v>2025763</v>
      </c>
      <c r="D30" s="235">
        <v>1203784</v>
      </c>
      <c r="E30" s="236">
        <v>59.4</v>
      </c>
      <c r="F30" s="235">
        <v>386295</v>
      </c>
      <c r="G30" s="237">
        <v>19.100000000000001</v>
      </c>
      <c r="H30" s="235">
        <v>195997</v>
      </c>
      <c r="I30" s="238">
        <v>9.6999999999999993</v>
      </c>
      <c r="J30" s="235">
        <v>201359</v>
      </c>
      <c r="K30" s="238">
        <v>9.9</v>
      </c>
      <c r="L30" s="235">
        <v>201359</v>
      </c>
      <c r="M30" s="238">
        <v>9.9</v>
      </c>
      <c r="N30" s="235">
        <v>620620</v>
      </c>
      <c r="O30" s="237">
        <v>30.7</v>
      </c>
      <c r="P30" s="235">
        <v>152009</v>
      </c>
      <c r="Q30" s="238">
        <v>7.5</v>
      </c>
      <c r="R30" s="239">
        <v>87710</v>
      </c>
      <c r="S30" s="238">
        <v>4.3</v>
      </c>
      <c r="T30" s="192" t="str">
        <f t="shared" ref="T30" si="18">IF(D30+J30+N30=C30,"〇","✖")</f>
        <v>〇</v>
      </c>
      <c r="U30" s="193">
        <f t="shared" ref="U30" si="19">E30+K30+O30</f>
        <v>100</v>
      </c>
      <c r="W30" s="151"/>
      <c r="X30" s="151"/>
      <c r="Y30" s="151"/>
      <c r="Z30" s="151"/>
      <c r="AA30" s="151"/>
      <c r="AB30" s="151"/>
      <c r="AC30" s="151"/>
      <c r="AD30" s="151"/>
      <c r="AE30" s="151"/>
      <c r="AF30" s="151"/>
      <c r="AG30" s="151"/>
      <c r="AH30" s="151"/>
      <c r="AI30" s="151"/>
      <c r="AJ30" s="151"/>
      <c r="AK30" s="151"/>
      <c r="AL30" s="151"/>
      <c r="AM30" s="151"/>
      <c r="AN30" s="151"/>
      <c r="AO30" s="151"/>
      <c r="AP30" s="151"/>
      <c r="AQ30" s="151"/>
    </row>
    <row r="31" spans="1:43" ht="17.25" customHeight="1">
      <c r="A31" s="383" t="s">
        <v>49</v>
      </c>
      <c r="B31" s="141" t="s">
        <v>300</v>
      </c>
      <c r="C31" s="204">
        <v>903212</v>
      </c>
      <c r="D31" s="204">
        <v>425412</v>
      </c>
      <c r="E31" s="205">
        <v>47.1</v>
      </c>
      <c r="F31" s="204">
        <v>148541</v>
      </c>
      <c r="G31" s="206">
        <v>16.399999999999999</v>
      </c>
      <c r="H31" s="204">
        <v>69472</v>
      </c>
      <c r="I31" s="207">
        <v>7.7</v>
      </c>
      <c r="J31" s="204">
        <v>111062</v>
      </c>
      <c r="K31" s="207">
        <v>12.3</v>
      </c>
      <c r="L31" s="204">
        <v>109240</v>
      </c>
      <c r="M31" s="207">
        <v>12.1</v>
      </c>
      <c r="N31" s="204">
        <v>366738</v>
      </c>
      <c r="O31" s="206">
        <v>40.6</v>
      </c>
      <c r="P31" s="204">
        <v>199052</v>
      </c>
      <c r="Q31" s="207">
        <v>22</v>
      </c>
      <c r="R31" s="109">
        <v>41296</v>
      </c>
      <c r="S31" s="207">
        <v>4.5999999999999996</v>
      </c>
      <c r="T31" s="148" t="str">
        <f t="shared" ref="T31:T34" si="20">IF(D31+J31+N31=C31,"〇","✖")</f>
        <v>〇</v>
      </c>
      <c r="U31" s="158">
        <f t="shared" ref="U31:U34" si="21">E31+K31+O31</f>
        <v>100</v>
      </c>
      <c r="W31" s="151"/>
      <c r="X31" s="151"/>
      <c r="Y31" s="151"/>
      <c r="Z31" s="151"/>
      <c r="AA31" s="151"/>
      <c r="AB31" s="151"/>
      <c r="AC31" s="151"/>
      <c r="AD31" s="151"/>
      <c r="AE31" s="151"/>
      <c r="AF31" s="151"/>
      <c r="AG31" s="151"/>
      <c r="AH31" s="151"/>
      <c r="AI31" s="151"/>
      <c r="AJ31" s="151"/>
      <c r="AK31" s="151"/>
      <c r="AL31" s="151"/>
      <c r="AM31" s="151"/>
      <c r="AN31" s="151"/>
      <c r="AO31" s="151"/>
      <c r="AP31" s="151"/>
      <c r="AQ31" s="151"/>
    </row>
    <row r="32" spans="1:43" ht="17.25" customHeight="1">
      <c r="A32" s="394"/>
      <c r="B32" s="141" t="s">
        <v>304</v>
      </c>
      <c r="C32" s="204">
        <v>786996</v>
      </c>
      <c r="D32" s="204">
        <v>458338</v>
      </c>
      <c r="E32" s="205">
        <v>58.3</v>
      </c>
      <c r="F32" s="204">
        <v>149312</v>
      </c>
      <c r="G32" s="206">
        <v>19</v>
      </c>
      <c r="H32" s="204">
        <v>70004</v>
      </c>
      <c r="I32" s="207">
        <v>8.9</v>
      </c>
      <c r="J32" s="204">
        <v>98413</v>
      </c>
      <c r="K32" s="207">
        <v>12.5</v>
      </c>
      <c r="L32" s="204">
        <v>97821</v>
      </c>
      <c r="M32" s="207">
        <v>12.4</v>
      </c>
      <c r="N32" s="204">
        <v>230245</v>
      </c>
      <c r="O32" s="206">
        <v>29.2</v>
      </c>
      <c r="P32" s="204">
        <v>48235</v>
      </c>
      <c r="Q32" s="207">
        <v>6.1</v>
      </c>
      <c r="R32" s="109">
        <v>29668</v>
      </c>
      <c r="S32" s="207">
        <v>3.8</v>
      </c>
      <c r="T32" s="148" t="str">
        <f t="shared" si="20"/>
        <v>〇</v>
      </c>
      <c r="U32" s="158">
        <f t="shared" si="21"/>
        <v>100</v>
      </c>
      <c r="W32" s="151"/>
      <c r="X32" s="151"/>
      <c r="Y32" s="151"/>
      <c r="Z32" s="151"/>
      <c r="AA32" s="151"/>
      <c r="AB32" s="151"/>
      <c r="AC32" s="151"/>
      <c r="AD32" s="151"/>
      <c r="AE32" s="151"/>
      <c r="AF32" s="151"/>
      <c r="AG32" s="151"/>
      <c r="AH32" s="151"/>
      <c r="AI32" s="151"/>
      <c r="AJ32" s="151"/>
      <c r="AK32" s="151"/>
      <c r="AL32" s="151"/>
      <c r="AM32" s="151"/>
      <c r="AN32" s="151"/>
      <c r="AO32" s="151"/>
      <c r="AP32" s="151"/>
      <c r="AQ32" s="151"/>
    </row>
    <row r="33" spans="1:43" ht="17.25" customHeight="1">
      <c r="A33" s="394"/>
      <c r="B33" s="141" t="s">
        <v>305</v>
      </c>
      <c r="C33" s="204">
        <v>797468.79500000004</v>
      </c>
      <c r="D33" s="204">
        <v>462502.701</v>
      </c>
      <c r="E33" s="205">
        <v>58</v>
      </c>
      <c r="F33" s="204">
        <v>152551.43900000001</v>
      </c>
      <c r="G33" s="206">
        <v>19.100000000000001</v>
      </c>
      <c r="H33" s="204">
        <v>71292.307000000001</v>
      </c>
      <c r="I33" s="207">
        <v>9</v>
      </c>
      <c r="J33" s="204">
        <v>104887.192</v>
      </c>
      <c r="K33" s="207">
        <v>13.2</v>
      </c>
      <c r="L33" s="204">
        <v>104880.68399999999</v>
      </c>
      <c r="M33" s="207">
        <v>13.2</v>
      </c>
      <c r="N33" s="204">
        <v>230078.902</v>
      </c>
      <c r="O33" s="206">
        <v>28.8</v>
      </c>
      <c r="P33" s="204">
        <v>54206.334000000003</v>
      </c>
      <c r="Q33" s="207">
        <v>6.8</v>
      </c>
      <c r="R33" s="109">
        <v>22230.697</v>
      </c>
      <c r="S33" s="207">
        <v>2.8</v>
      </c>
      <c r="T33" s="148" t="str">
        <f t="shared" si="20"/>
        <v>〇</v>
      </c>
      <c r="U33" s="158">
        <f t="shared" si="21"/>
        <v>100</v>
      </c>
      <c r="W33" s="151"/>
      <c r="X33" s="151"/>
      <c r="Y33" s="151"/>
      <c r="Z33" s="151"/>
      <c r="AA33" s="151"/>
      <c r="AB33" s="151"/>
      <c r="AC33" s="151"/>
      <c r="AD33" s="151"/>
      <c r="AE33" s="151"/>
      <c r="AF33" s="151"/>
      <c r="AG33" s="151"/>
      <c r="AH33" s="151"/>
      <c r="AI33" s="151"/>
      <c r="AJ33" s="151"/>
      <c r="AK33" s="151"/>
      <c r="AL33" s="151"/>
      <c r="AM33" s="151"/>
      <c r="AN33" s="151"/>
      <c r="AO33" s="151"/>
      <c r="AP33" s="151"/>
      <c r="AQ33" s="151"/>
    </row>
    <row r="34" spans="1:43" ht="17.25" customHeight="1">
      <c r="A34" s="394"/>
      <c r="B34" s="141" t="s">
        <v>308</v>
      </c>
      <c r="C34" s="204">
        <v>801311</v>
      </c>
      <c r="D34" s="204">
        <v>463269</v>
      </c>
      <c r="E34" s="205">
        <v>57.8</v>
      </c>
      <c r="F34" s="204">
        <v>150776</v>
      </c>
      <c r="G34" s="206">
        <v>18.8</v>
      </c>
      <c r="H34" s="204">
        <v>72794</v>
      </c>
      <c r="I34" s="207">
        <v>9.1</v>
      </c>
      <c r="J34" s="204">
        <v>120471</v>
      </c>
      <c r="K34" s="207">
        <v>15</v>
      </c>
      <c r="L34" s="204">
        <v>120460</v>
      </c>
      <c r="M34" s="207">
        <v>15</v>
      </c>
      <c r="N34" s="204">
        <v>217571</v>
      </c>
      <c r="O34" s="206">
        <v>27.200000000000003</v>
      </c>
      <c r="P34" s="204">
        <v>49282</v>
      </c>
      <c r="Q34" s="207">
        <v>6.1000000000000005</v>
      </c>
      <c r="R34" s="109">
        <v>22221</v>
      </c>
      <c r="S34" s="207">
        <v>2.8000000000000003</v>
      </c>
      <c r="T34" s="148" t="str">
        <f t="shared" si="20"/>
        <v>〇</v>
      </c>
      <c r="U34" s="158">
        <f t="shared" si="21"/>
        <v>100</v>
      </c>
      <c r="W34" s="151"/>
      <c r="X34" s="151"/>
      <c r="Y34" s="151"/>
      <c r="Z34" s="151"/>
      <c r="AA34" s="151"/>
      <c r="AB34" s="151"/>
      <c r="AC34" s="151"/>
      <c r="AD34" s="151"/>
      <c r="AE34" s="151"/>
      <c r="AF34" s="151"/>
      <c r="AG34" s="151"/>
      <c r="AH34" s="151"/>
      <c r="AI34" s="151"/>
      <c r="AJ34" s="151"/>
      <c r="AK34" s="151"/>
      <c r="AL34" s="151"/>
      <c r="AM34" s="151"/>
      <c r="AN34" s="151"/>
      <c r="AO34" s="151"/>
      <c r="AP34" s="151"/>
      <c r="AQ34" s="151"/>
    </row>
    <row r="35" spans="1:43" ht="17.25" customHeight="1">
      <c r="A35" s="401"/>
      <c r="B35" s="191" t="s">
        <v>320</v>
      </c>
      <c r="C35" s="235">
        <v>811845</v>
      </c>
      <c r="D35" s="235">
        <v>493240</v>
      </c>
      <c r="E35" s="236">
        <v>60.7</v>
      </c>
      <c r="F35" s="235">
        <v>164219</v>
      </c>
      <c r="G35" s="237">
        <v>20.2</v>
      </c>
      <c r="H35" s="235">
        <v>75371</v>
      </c>
      <c r="I35" s="238">
        <v>9.3000000000000007</v>
      </c>
      <c r="J35" s="235">
        <v>96770</v>
      </c>
      <c r="K35" s="238">
        <v>11.9</v>
      </c>
      <c r="L35" s="235">
        <v>96770</v>
      </c>
      <c r="M35" s="238">
        <v>11.9</v>
      </c>
      <c r="N35" s="235">
        <v>221835</v>
      </c>
      <c r="O35" s="237">
        <v>27.4</v>
      </c>
      <c r="P35" s="235">
        <v>48429</v>
      </c>
      <c r="Q35" s="238">
        <v>6</v>
      </c>
      <c r="R35" s="239">
        <v>21811</v>
      </c>
      <c r="S35" s="238">
        <v>2.7</v>
      </c>
      <c r="T35" s="192" t="str">
        <f t="shared" ref="T35" si="22">IF(D35+J35+N35=C35,"〇","✖")</f>
        <v>〇</v>
      </c>
      <c r="U35" s="193">
        <f t="shared" ref="U35" si="23">E35+K35+O35</f>
        <v>100</v>
      </c>
      <c r="W35" s="151"/>
      <c r="X35" s="151"/>
      <c r="Y35" s="151"/>
      <c r="Z35" s="151"/>
      <c r="AA35" s="151"/>
      <c r="AB35" s="151"/>
      <c r="AC35" s="151"/>
      <c r="AD35" s="151"/>
      <c r="AE35" s="151"/>
      <c r="AF35" s="151"/>
      <c r="AG35" s="151"/>
      <c r="AH35" s="151"/>
      <c r="AI35" s="151"/>
      <c r="AJ35" s="151"/>
      <c r="AK35" s="151"/>
      <c r="AL35" s="151"/>
      <c r="AM35" s="151"/>
      <c r="AN35" s="151"/>
      <c r="AO35" s="151"/>
      <c r="AP35" s="151"/>
      <c r="AQ35" s="151"/>
    </row>
    <row r="36" spans="1:43" ht="17.25" customHeight="1">
      <c r="A36" s="383" t="s">
        <v>137</v>
      </c>
      <c r="B36" s="141" t="s">
        <v>300</v>
      </c>
      <c r="C36" s="109">
        <v>380200</v>
      </c>
      <c r="D36" s="204">
        <v>191466</v>
      </c>
      <c r="E36" s="205">
        <v>50.4</v>
      </c>
      <c r="F36" s="204">
        <v>72437</v>
      </c>
      <c r="G36" s="206">
        <v>19.100000000000001</v>
      </c>
      <c r="H36" s="204">
        <v>26814</v>
      </c>
      <c r="I36" s="207">
        <v>7.1</v>
      </c>
      <c r="J36" s="204">
        <v>23285</v>
      </c>
      <c r="K36" s="207">
        <v>6.1</v>
      </c>
      <c r="L36" s="204">
        <v>21212</v>
      </c>
      <c r="M36" s="207">
        <v>5.6</v>
      </c>
      <c r="N36" s="204">
        <v>165449</v>
      </c>
      <c r="O36" s="206">
        <v>43.5</v>
      </c>
      <c r="P36" s="204">
        <v>87425</v>
      </c>
      <c r="Q36" s="207">
        <v>23</v>
      </c>
      <c r="R36" s="109">
        <v>13577</v>
      </c>
      <c r="S36" s="207">
        <v>3.6</v>
      </c>
      <c r="T36" s="148" t="str">
        <f t="shared" ref="T36:T37" si="24">IF(D36+J36+N36=C36,"〇","✖")</f>
        <v>〇</v>
      </c>
      <c r="U36" s="158">
        <f t="shared" ref="U36:U39" si="25">E36+K36+O36</f>
        <v>100</v>
      </c>
      <c r="W36" s="151"/>
      <c r="X36" s="151"/>
      <c r="Y36" s="151"/>
      <c r="Z36" s="151"/>
      <c r="AA36" s="151"/>
      <c r="AB36" s="151"/>
      <c r="AC36" s="151"/>
      <c r="AD36" s="151"/>
      <c r="AE36" s="151"/>
      <c r="AF36" s="151"/>
      <c r="AG36" s="151"/>
      <c r="AH36" s="151"/>
      <c r="AI36" s="151"/>
      <c r="AJ36" s="151"/>
      <c r="AK36" s="151"/>
      <c r="AL36" s="151"/>
      <c r="AM36" s="151"/>
      <c r="AN36" s="151"/>
      <c r="AO36" s="151"/>
      <c r="AP36" s="151"/>
      <c r="AQ36" s="151"/>
    </row>
    <row r="37" spans="1:43" ht="17.25" customHeight="1">
      <c r="A37" s="394"/>
      <c r="B37" s="141" t="s">
        <v>304</v>
      </c>
      <c r="C37" s="109">
        <v>317528</v>
      </c>
      <c r="D37" s="204">
        <v>208135</v>
      </c>
      <c r="E37" s="205">
        <v>65.599999999999994</v>
      </c>
      <c r="F37" s="204">
        <v>71490</v>
      </c>
      <c r="G37" s="206">
        <v>22.5</v>
      </c>
      <c r="H37" s="204">
        <v>27273</v>
      </c>
      <c r="I37" s="207">
        <v>8.6</v>
      </c>
      <c r="J37" s="204">
        <v>18867</v>
      </c>
      <c r="K37" s="207">
        <v>5.9</v>
      </c>
      <c r="L37" s="204">
        <v>17497</v>
      </c>
      <c r="M37" s="207">
        <v>5.5</v>
      </c>
      <c r="N37" s="204">
        <v>90526</v>
      </c>
      <c r="O37" s="206">
        <v>28.5</v>
      </c>
      <c r="P37" s="204">
        <v>16443</v>
      </c>
      <c r="Q37" s="207">
        <v>5.2</v>
      </c>
      <c r="R37" s="109">
        <v>7096</v>
      </c>
      <c r="S37" s="207">
        <v>2.2000000000000002</v>
      </c>
      <c r="T37" s="148" t="str">
        <f t="shared" si="24"/>
        <v>〇</v>
      </c>
      <c r="U37" s="158">
        <f t="shared" si="25"/>
        <v>100</v>
      </c>
      <c r="W37" s="151"/>
      <c r="X37" s="151"/>
      <c r="Y37" s="151"/>
      <c r="Z37" s="151"/>
      <c r="AA37" s="151"/>
      <c r="AB37" s="151"/>
      <c r="AC37" s="151"/>
      <c r="AD37" s="151"/>
      <c r="AE37" s="151"/>
      <c r="AF37" s="151"/>
      <c r="AG37" s="151"/>
      <c r="AH37" s="151"/>
      <c r="AI37" s="151"/>
      <c r="AJ37" s="151"/>
      <c r="AK37" s="151"/>
      <c r="AL37" s="151"/>
      <c r="AM37" s="151"/>
      <c r="AN37" s="151"/>
      <c r="AO37" s="151"/>
      <c r="AP37" s="151"/>
      <c r="AQ37" s="151"/>
    </row>
    <row r="38" spans="1:43" ht="17.25" customHeight="1">
      <c r="A38" s="394"/>
      <c r="B38" s="141" t="s">
        <v>305</v>
      </c>
      <c r="C38" s="109">
        <v>336510</v>
      </c>
      <c r="D38" s="204">
        <v>209014</v>
      </c>
      <c r="E38" s="205">
        <v>62.1</v>
      </c>
      <c r="F38" s="204">
        <v>73360</v>
      </c>
      <c r="G38" s="206">
        <v>21.8</v>
      </c>
      <c r="H38" s="204">
        <v>30352</v>
      </c>
      <c r="I38" s="207">
        <v>9</v>
      </c>
      <c r="J38" s="204">
        <v>15843</v>
      </c>
      <c r="K38" s="207">
        <v>4.7</v>
      </c>
      <c r="L38" s="204">
        <v>15549</v>
      </c>
      <c r="M38" s="207">
        <v>4.5999999999999996</v>
      </c>
      <c r="N38" s="204">
        <v>111653</v>
      </c>
      <c r="O38" s="206">
        <v>33.199999999999996</v>
      </c>
      <c r="P38" s="204">
        <v>19446</v>
      </c>
      <c r="Q38" s="207">
        <v>5.8</v>
      </c>
      <c r="R38" s="109">
        <v>7989</v>
      </c>
      <c r="S38" s="207">
        <v>2.4</v>
      </c>
      <c r="T38" s="148" t="str">
        <f>IF(D38+J38+N38=C38,"〇","✖")</f>
        <v>〇</v>
      </c>
      <c r="U38" s="158">
        <f t="shared" si="25"/>
        <v>100</v>
      </c>
      <c r="W38" s="151"/>
      <c r="X38" s="151"/>
      <c r="Y38" s="151"/>
      <c r="Z38" s="151"/>
      <c r="AA38" s="151"/>
      <c r="AB38" s="151"/>
      <c r="AC38" s="151"/>
      <c r="AD38" s="151"/>
      <c r="AE38" s="151"/>
      <c r="AF38" s="151"/>
      <c r="AG38" s="151"/>
      <c r="AH38" s="151"/>
      <c r="AI38" s="151"/>
      <c r="AJ38" s="151"/>
      <c r="AK38" s="151"/>
      <c r="AL38" s="151"/>
      <c r="AM38" s="151"/>
      <c r="AN38" s="151"/>
      <c r="AO38" s="151"/>
      <c r="AP38" s="151"/>
      <c r="AQ38" s="151"/>
    </row>
    <row r="39" spans="1:43" ht="17.25" customHeight="1">
      <c r="A39" s="394"/>
      <c r="B39" s="141" t="s">
        <v>308</v>
      </c>
      <c r="C39" s="109">
        <v>337236</v>
      </c>
      <c r="D39" s="204">
        <v>208857</v>
      </c>
      <c r="E39" s="205">
        <v>61.9</v>
      </c>
      <c r="F39" s="204">
        <v>72210</v>
      </c>
      <c r="G39" s="206">
        <v>21.4</v>
      </c>
      <c r="H39" s="204">
        <v>27794</v>
      </c>
      <c r="I39" s="207">
        <v>8.1999999999999993</v>
      </c>
      <c r="J39" s="204">
        <v>21642</v>
      </c>
      <c r="K39" s="207">
        <v>6.4</v>
      </c>
      <c r="L39" s="204">
        <v>21416</v>
      </c>
      <c r="M39" s="207">
        <v>6.3</v>
      </c>
      <c r="N39" s="204">
        <v>106737</v>
      </c>
      <c r="O39" s="206">
        <v>31.700000000000003</v>
      </c>
      <c r="P39" s="204">
        <v>17726</v>
      </c>
      <c r="Q39" s="207">
        <v>5.3</v>
      </c>
      <c r="R39" s="109">
        <v>10123</v>
      </c>
      <c r="S39" s="207">
        <v>3</v>
      </c>
      <c r="T39" s="148" t="str">
        <f t="shared" ref="T39" si="26">IF(D39+J39+N39=C39,"〇","✖")</f>
        <v>〇</v>
      </c>
      <c r="U39" s="158">
        <f t="shared" si="25"/>
        <v>100</v>
      </c>
      <c r="W39" s="151"/>
      <c r="X39" s="151"/>
      <c r="Y39" s="151"/>
      <c r="Z39" s="151"/>
      <c r="AA39" s="151"/>
      <c r="AB39" s="151"/>
      <c r="AC39" s="151"/>
      <c r="AD39" s="151"/>
      <c r="AE39" s="151"/>
      <c r="AF39" s="151"/>
      <c r="AG39" s="151"/>
      <c r="AH39" s="151"/>
      <c r="AI39" s="151"/>
      <c r="AJ39" s="151"/>
      <c r="AK39" s="151"/>
      <c r="AL39" s="151"/>
      <c r="AM39" s="151"/>
      <c r="AN39" s="151"/>
      <c r="AO39" s="151"/>
      <c r="AP39" s="151"/>
      <c r="AQ39" s="151"/>
    </row>
    <row r="40" spans="1:43" ht="17.25" customHeight="1">
      <c r="A40" s="401"/>
      <c r="B40" s="191" t="s">
        <v>320</v>
      </c>
      <c r="C40" s="239">
        <v>352272</v>
      </c>
      <c r="D40" s="235">
        <v>223282</v>
      </c>
      <c r="E40" s="236">
        <v>63.4</v>
      </c>
      <c r="F40" s="235">
        <v>78666</v>
      </c>
      <c r="G40" s="237">
        <v>22.3</v>
      </c>
      <c r="H40" s="235">
        <v>27787</v>
      </c>
      <c r="I40" s="238">
        <v>7.9</v>
      </c>
      <c r="J40" s="235">
        <v>24613</v>
      </c>
      <c r="K40" s="238">
        <v>7</v>
      </c>
      <c r="L40" s="235">
        <v>24470</v>
      </c>
      <c r="M40" s="238">
        <v>7</v>
      </c>
      <c r="N40" s="235">
        <v>104377</v>
      </c>
      <c r="O40" s="237">
        <v>29.6</v>
      </c>
      <c r="P40" s="235">
        <v>14847</v>
      </c>
      <c r="Q40" s="238">
        <v>4.2</v>
      </c>
      <c r="R40" s="239">
        <v>10166</v>
      </c>
      <c r="S40" s="238">
        <v>2.9</v>
      </c>
      <c r="T40" s="192" t="str">
        <f t="shared" ref="T40" si="27">IF(D40+J40+N40=C40,"〇","✖")</f>
        <v>〇</v>
      </c>
      <c r="U40" s="193">
        <f t="shared" ref="U40" si="28">E40+K40+O40</f>
        <v>100</v>
      </c>
      <c r="W40" s="151"/>
      <c r="X40" s="151"/>
      <c r="Y40" s="151"/>
      <c r="Z40" s="151"/>
      <c r="AA40" s="151"/>
      <c r="AB40" s="151"/>
      <c r="AC40" s="151"/>
      <c r="AD40" s="151"/>
      <c r="AE40" s="151"/>
      <c r="AF40" s="151"/>
      <c r="AG40" s="151"/>
      <c r="AH40" s="151"/>
      <c r="AI40" s="151"/>
      <c r="AJ40" s="151"/>
      <c r="AK40" s="151"/>
      <c r="AL40" s="151"/>
      <c r="AM40" s="151"/>
      <c r="AN40" s="151"/>
      <c r="AO40" s="151"/>
      <c r="AP40" s="151"/>
      <c r="AQ40" s="151"/>
    </row>
    <row r="41" spans="1:43" ht="17.25" customHeight="1">
      <c r="A41" s="383" t="s">
        <v>89</v>
      </c>
      <c r="B41" s="141" t="s">
        <v>300</v>
      </c>
      <c r="C41" s="204">
        <v>483721</v>
      </c>
      <c r="D41" s="204">
        <v>219965</v>
      </c>
      <c r="E41" s="205">
        <v>45.5</v>
      </c>
      <c r="F41" s="204">
        <v>92433</v>
      </c>
      <c r="G41" s="206">
        <v>19.100000000000001</v>
      </c>
      <c r="H41" s="204">
        <v>44671</v>
      </c>
      <c r="I41" s="207">
        <v>9.1999999999999993</v>
      </c>
      <c r="J41" s="204">
        <v>46688</v>
      </c>
      <c r="K41" s="207">
        <v>9.6999999999999993</v>
      </c>
      <c r="L41" s="204">
        <v>14867</v>
      </c>
      <c r="M41" s="207">
        <v>3.1</v>
      </c>
      <c r="N41" s="204">
        <v>217068</v>
      </c>
      <c r="O41" s="206">
        <v>44.9</v>
      </c>
      <c r="P41" s="204">
        <v>111205</v>
      </c>
      <c r="Q41" s="207">
        <v>23</v>
      </c>
      <c r="R41" s="109">
        <v>16412</v>
      </c>
      <c r="S41" s="207">
        <v>3.4</v>
      </c>
      <c r="T41" s="148" t="str">
        <f t="shared" ref="T41:T42" si="29">IF(D41+J41+N41=C41,"〇","✖")</f>
        <v>〇</v>
      </c>
      <c r="U41" s="158">
        <f t="shared" ref="U41:U42" si="30">E41+K41+O41</f>
        <v>100.1</v>
      </c>
      <c r="W41" s="151"/>
      <c r="X41" s="151"/>
      <c r="Y41" s="151"/>
      <c r="Z41" s="151"/>
      <c r="AA41" s="151"/>
      <c r="AB41" s="151"/>
      <c r="AC41" s="151"/>
      <c r="AD41" s="151"/>
      <c r="AE41" s="151"/>
      <c r="AF41" s="151"/>
      <c r="AG41" s="151"/>
      <c r="AH41" s="151"/>
      <c r="AI41" s="151"/>
      <c r="AJ41" s="151"/>
      <c r="AK41" s="151"/>
      <c r="AL41" s="151"/>
      <c r="AM41" s="151"/>
      <c r="AN41" s="151"/>
      <c r="AO41" s="151"/>
      <c r="AP41" s="151"/>
      <c r="AQ41" s="151"/>
    </row>
    <row r="42" spans="1:43" ht="17.25" customHeight="1">
      <c r="A42" s="394"/>
      <c r="B42" s="141" t="s">
        <v>304</v>
      </c>
      <c r="C42" s="204">
        <v>438857</v>
      </c>
      <c r="D42" s="204">
        <v>244077</v>
      </c>
      <c r="E42" s="205">
        <v>55.6</v>
      </c>
      <c r="F42" s="204">
        <v>93015</v>
      </c>
      <c r="G42" s="206">
        <v>21.2</v>
      </c>
      <c r="H42" s="204">
        <v>48386</v>
      </c>
      <c r="I42" s="207">
        <v>11</v>
      </c>
      <c r="J42" s="204">
        <v>44211</v>
      </c>
      <c r="K42" s="207">
        <v>10.1</v>
      </c>
      <c r="L42" s="204">
        <v>44211</v>
      </c>
      <c r="M42" s="207">
        <v>10.1</v>
      </c>
      <c r="N42" s="204">
        <v>150569</v>
      </c>
      <c r="O42" s="206">
        <v>34.299999999999997</v>
      </c>
      <c r="P42" s="204">
        <v>41577</v>
      </c>
      <c r="Q42" s="207">
        <v>9.5</v>
      </c>
      <c r="R42" s="109">
        <v>13528</v>
      </c>
      <c r="S42" s="207">
        <v>3.1</v>
      </c>
      <c r="T42" s="148" t="str">
        <f t="shared" si="29"/>
        <v>〇</v>
      </c>
      <c r="U42" s="158">
        <f t="shared" si="30"/>
        <v>100</v>
      </c>
      <c r="W42" s="151"/>
      <c r="X42" s="151"/>
      <c r="Y42" s="151"/>
      <c r="Z42" s="151"/>
      <c r="AA42" s="151"/>
      <c r="AB42" s="151"/>
      <c r="AC42" s="151"/>
      <c r="AD42" s="151"/>
      <c r="AE42" s="151"/>
      <c r="AF42" s="151"/>
      <c r="AG42" s="151"/>
      <c r="AH42" s="151"/>
      <c r="AI42" s="151"/>
      <c r="AJ42" s="151"/>
      <c r="AK42" s="151"/>
      <c r="AL42" s="151"/>
      <c r="AM42" s="151"/>
      <c r="AN42" s="151"/>
      <c r="AO42" s="151"/>
      <c r="AP42" s="151"/>
      <c r="AQ42" s="151"/>
    </row>
    <row r="43" spans="1:43" ht="17.25" customHeight="1">
      <c r="A43" s="394"/>
      <c r="B43" s="141" t="s">
        <v>305</v>
      </c>
      <c r="C43" s="204">
        <v>427945</v>
      </c>
      <c r="D43" s="204">
        <v>183858</v>
      </c>
      <c r="E43" s="205">
        <v>43</v>
      </c>
      <c r="F43" s="204">
        <v>93089</v>
      </c>
      <c r="G43" s="206">
        <v>21.7</v>
      </c>
      <c r="H43" s="204">
        <v>48156</v>
      </c>
      <c r="I43" s="207">
        <v>11.3</v>
      </c>
      <c r="J43" s="204">
        <v>42613</v>
      </c>
      <c r="K43" s="207">
        <v>10</v>
      </c>
      <c r="L43" s="204">
        <v>42613</v>
      </c>
      <c r="M43" s="207">
        <v>10</v>
      </c>
      <c r="N43" s="204">
        <v>201474</v>
      </c>
      <c r="O43" s="206">
        <v>47.1</v>
      </c>
      <c r="P43" s="204">
        <v>41048</v>
      </c>
      <c r="Q43" s="207">
        <v>9.6</v>
      </c>
      <c r="R43" s="109">
        <v>12836</v>
      </c>
      <c r="S43" s="207">
        <v>3</v>
      </c>
      <c r="T43" s="148" t="str">
        <f>IF(D43+J43+N43=C43,"〇","✖")</f>
        <v>〇</v>
      </c>
      <c r="U43" s="158">
        <f>E43+K43+O43</f>
        <v>100.1</v>
      </c>
      <c r="W43" s="151"/>
      <c r="X43" s="151"/>
      <c r="Y43" s="151"/>
      <c r="Z43" s="151"/>
      <c r="AA43" s="151"/>
      <c r="AB43" s="151"/>
      <c r="AC43" s="151"/>
      <c r="AD43" s="151"/>
      <c r="AE43" s="151"/>
      <c r="AF43" s="151"/>
      <c r="AG43" s="151"/>
      <c r="AH43" s="151"/>
      <c r="AI43" s="151"/>
      <c r="AJ43" s="151"/>
      <c r="AK43" s="151"/>
      <c r="AL43" s="151"/>
      <c r="AM43" s="151"/>
      <c r="AN43" s="151"/>
      <c r="AO43" s="151"/>
      <c r="AP43" s="151"/>
      <c r="AQ43" s="151"/>
    </row>
    <row r="44" spans="1:43" ht="17.25" customHeight="1">
      <c r="A44" s="394"/>
      <c r="B44" s="141" t="s">
        <v>308</v>
      </c>
      <c r="C44" s="204">
        <v>426253</v>
      </c>
      <c r="D44" s="204">
        <v>241489</v>
      </c>
      <c r="E44" s="205">
        <v>56.6</v>
      </c>
      <c r="F44" s="204">
        <v>90007</v>
      </c>
      <c r="G44" s="206">
        <v>21.1</v>
      </c>
      <c r="H44" s="204">
        <v>49602</v>
      </c>
      <c r="I44" s="207">
        <v>11.6</v>
      </c>
      <c r="J44" s="204">
        <v>46047</v>
      </c>
      <c r="K44" s="207">
        <v>10.8</v>
      </c>
      <c r="L44" s="204">
        <v>45123484</v>
      </c>
      <c r="M44" s="207">
        <v>10.6</v>
      </c>
      <c r="N44" s="204">
        <v>138717</v>
      </c>
      <c r="O44" s="206">
        <v>32.599999999999994</v>
      </c>
      <c r="P44" s="204">
        <v>35162</v>
      </c>
      <c r="Q44" s="207">
        <v>8.3000000000000007</v>
      </c>
      <c r="R44" s="109">
        <v>12301</v>
      </c>
      <c r="S44" s="207">
        <v>2.9</v>
      </c>
      <c r="T44" s="148" t="str">
        <f t="shared" ref="T44" si="31">IF(D44+J44+N44=C44,"〇","✖")</f>
        <v>〇</v>
      </c>
      <c r="U44" s="158">
        <f t="shared" ref="U44" si="32">E44+K44+O44</f>
        <v>100</v>
      </c>
      <c r="W44" s="151"/>
      <c r="X44" s="151"/>
      <c r="Y44" s="151"/>
      <c r="Z44" s="151"/>
      <c r="AA44" s="151"/>
      <c r="AB44" s="151"/>
      <c r="AC44" s="151"/>
      <c r="AD44" s="151"/>
      <c r="AE44" s="151"/>
      <c r="AF44" s="151"/>
      <c r="AG44" s="151"/>
      <c r="AH44" s="151"/>
      <c r="AI44" s="151"/>
      <c r="AJ44" s="151"/>
      <c r="AK44" s="151"/>
      <c r="AL44" s="151"/>
      <c r="AM44" s="151"/>
      <c r="AN44" s="151"/>
      <c r="AO44" s="151"/>
      <c r="AP44" s="151"/>
      <c r="AQ44" s="151"/>
    </row>
    <row r="45" spans="1:43" ht="17.25" customHeight="1">
      <c r="A45" s="401"/>
      <c r="B45" s="191" t="s">
        <v>320</v>
      </c>
      <c r="C45" s="235">
        <v>453934</v>
      </c>
      <c r="D45" s="235">
        <v>252184</v>
      </c>
      <c r="E45" s="236">
        <v>55.5</v>
      </c>
      <c r="F45" s="235">
        <v>97717</v>
      </c>
      <c r="G45" s="237">
        <v>21.5</v>
      </c>
      <c r="H45" s="235">
        <v>48565</v>
      </c>
      <c r="I45" s="238">
        <v>10.7</v>
      </c>
      <c r="J45" s="235">
        <v>58734</v>
      </c>
      <c r="K45" s="238">
        <v>12.9</v>
      </c>
      <c r="L45" s="235">
        <v>55407</v>
      </c>
      <c r="M45" s="238">
        <v>12.2</v>
      </c>
      <c r="N45" s="235">
        <v>143016</v>
      </c>
      <c r="O45" s="237">
        <v>31.6</v>
      </c>
      <c r="P45" s="235">
        <v>34232</v>
      </c>
      <c r="Q45" s="238">
        <v>7.5</v>
      </c>
      <c r="R45" s="239">
        <v>11925</v>
      </c>
      <c r="S45" s="238">
        <v>2.6</v>
      </c>
      <c r="T45" s="192" t="str">
        <f t="shared" ref="T45" si="33">IF(D45+J45+N45=C45,"〇","✖")</f>
        <v>〇</v>
      </c>
      <c r="U45" s="193">
        <f t="shared" ref="U45" si="34">E45+K45+O45</f>
        <v>100</v>
      </c>
      <c r="W45" s="151"/>
      <c r="X45" s="151"/>
      <c r="Y45" s="151"/>
      <c r="Z45" s="151"/>
      <c r="AA45" s="151"/>
      <c r="AB45" s="151"/>
      <c r="AC45" s="151"/>
      <c r="AD45" s="151"/>
      <c r="AE45" s="151"/>
      <c r="AF45" s="151"/>
      <c r="AG45" s="151"/>
      <c r="AH45" s="151"/>
      <c r="AI45" s="151"/>
      <c r="AJ45" s="151"/>
      <c r="AK45" s="151"/>
      <c r="AL45" s="151"/>
      <c r="AM45" s="151"/>
      <c r="AN45" s="151"/>
      <c r="AO45" s="151"/>
      <c r="AP45" s="151"/>
      <c r="AQ45" s="151"/>
    </row>
    <row r="46" spans="1:43" ht="17.25" customHeight="1">
      <c r="A46" s="383" t="s">
        <v>52</v>
      </c>
      <c r="B46" s="141" t="s">
        <v>300</v>
      </c>
      <c r="C46" s="108">
        <v>401390</v>
      </c>
      <c r="D46" s="204">
        <v>182264</v>
      </c>
      <c r="E46" s="205">
        <v>45.4</v>
      </c>
      <c r="F46" s="204">
        <v>74014</v>
      </c>
      <c r="G46" s="206">
        <v>18.399999999999999</v>
      </c>
      <c r="H46" s="204">
        <v>37783</v>
      </c>
      <c r="I46" s="207">
        <v>9.4</v>
      </c>
      <c r="J46" s="204">
        <v>47302</v>
      </c>
      <c r="K46" s="207">
        <v>11.8</v>
      </c>
      <c r="L46" s="204">
        <v>45552</v>
      </c>
      <c r="M46" s="207">
        <v>11.3</v>
      </c>
      <c r="N46" s="204">
        <v>171824</v>
      </c>
      <c r="O46" s="206">
        <v>42.8</v>
      </c>
      <c r="P46" s="204">
        <v>99900</v>
      </c>
      <c r="Q46" s="207">
        <v>24.9</v>
      </c>
      <c r="R46" s="108">
        <v>1542</v>
      </c>
      <c r="S46" s="207">
        <v>0.4</v>
      </c>
      <c r="T46" s="148" t="str">
        <f t="shared" ref="T46:T49" si="35">IF(D46+J46+N46=C46,"〇","✖")</f>
        <v>〇</v>
      </c>
      <c r="U46" s="158">
        <f t="shared" ref="U46:U49" si="36">E46+K46+O46</f>
        <v>100</v>
      </c>
      <c r="W46" s="151"/>
      <c r="X46" s="151"/>
      <c r="Y46" s="151"/>
      <c r="Z46" s="151"/>
      <c r="AA46" s="151"/>
      <c r="AB46" s="151"/>
      <c r="AC46" s="151"/>
      <c r="AD46" s="151"/>
      <c r="AE46" s="151"/>
      <c r="AF46" s="151"/>
      <c r="AG46" s="151"/>
      <c r="AH46" s="151"/>
      <c r="AI46" s="151"/>
      <c r="AJ46" s="151"/>
      <c r="AK46" s="151"/>
      <c r="AL46" s="151"/>
      <c r="AM46" s="151"/>
      <c r="AN46" s="151"/>
      <c r="AO46" s="151"/>
      <c r="AP46" s="151"/>
      <c r="AQ46" s="151"/>
    </row>
    <row r="47" spans="1:43" ht="17.25" customHeight="1">
      <c r="A47" s="394"/>
      <c r="B47" s="141" t="s">
        <v>304</v>
      </c>
      <c r="C47" s="109">
        <v>353331</v>
      </c>
      <c r="D47" s="204">
        <v>197539</v>
      </c>
      <c r="E47" s="205">
        <v>55.9</v>
      </c>
      <c r="F47" s="204">
        <v>74435</v>
      </c>
      <c r="G47" s="206">
        <v>21.1</v>
      </c>
      <c r="H47" s="204">
        <v>36376</v>
      </c>
      <c r="I47" s="207">
        <v>10.3</v>
      </c>
      <c r="J47" s="204">
        <v>39764</v>
      </c>
      <c r="K47" s="207">
        <v>11.2</v>
      </c>
      <c r="L47" s="204">
        <v>38121</v>
      </c>
      <c r="M47" s="207">
        <v>10.8</v>
      </c>
      <c r="N47" s="204">
        <v>116028</v>
      </c>
      <c r="O47" s="206">
        <v>32.9</v>
      </c>
      <c r="P47" s="204">
        <v>27302</v>
      </c>
      <c r="Q47" s="207">
        <v>7.7</v>
      </c>
      <c r="R47" s="109">
        <v>1460</v>
      </c>
      <c r="S47" s="207">
        <v>0.4</v>
      </c>
      <c r="T47" s="148" t="str">
        <f t="shared" si="35"/>
        <v>〇</v>
      </c>
      <c r="U47" s="158">
        <f t="shared" si="36"/>
        <v>100</v>
      </c>
      <c r="W47" s="151"/>
      <c r="X47" s="151"/>
      <c r="Y47" s="151"/>
      <c r="Z47" s="151"/>
      <c r="AA47" s="151"/>
      <c r="AB47" s="151"/>
      <c r="AC47" s="151"/>
      <c r="AD47" s="151"/>
      <c r="AE47" s="151"/>
      <c r="AF47" s="151"/>
      <c r="AG47" s="151"/>
      <c r="AH47" s="151"/>
      <c r="AI47" s="151"/>
      <c r="AJ47" s="151"/>
      <c r="AK47" s="151"/>
      <c r="AL47" s="151"/>
      <c r="AM47" s="151"/>
      <c r="AN47" s="151"/>
      <c r="AO47" s="151"/>
      <c r="AP47" s="151"/>
      <c r="AQ47" s="151"/>
    </row>
    <row r="48" spans="1:43" ht="17.25" customHeight="1">
      <c r="A48" s="394"/>
      <c r="B48" s="141" t="s">
        <v>305</v>
      </c>
      <c r="C48" s="109">
        <v>349545</v>
      </c>
      <c r="D48" s="204">
        <v>192389</v>
      </c>
      <c r="E48" s="205">
        <v>55.1</v>
      </c>
      <c r="F48" s="204">
        <v>73952</v>
      </c>
      <c r="G48" s="206">
        <v>21.2</v>
      </c>
      <c r="H48" s="204">
        <v>37360</v>
      </c>
      <c r="I48" s="207">
        <v>10.7</v>
      </c>
      <c r="J48" s="204">
        <v>42397</v>
      </c>
      <c r="K48" s="207">
        <v>12.1</v>
      </c>
      <c r="L48" s="204">
        <v>36458</v>
      </c>
      <c r="M48" s="207">
        <v>10.4</v>
      </c>
      <c r="N48" s="204">
        <v>114759</v>
      </c>
      <c r="O48" s="206">
        <v>32.799999999999997</v>
      </c>
      <c r="P48" s="204">
        <v>30751</v>
      </c>
      <c r="Q48" s="207">
        <v>8.8000000000000007</v>
      </c>
      <c r="R48" s="109">
        <v>2552</v>
      </c>
      <c r="S48" s="207">
        <v>0.7</v>
      </c>
      <c r="T48" s="148" t="str">
        <f t="shared" si="35"/>
        <v>〇</v>
      </c>
      <c r="U48" s="158">
        <f t="shared" si="36"/>
        <v>100</v>
      </c>
      <c r="W48" s="151"/>
      <c r="X48" s="151"/>
      <c r="Y48" s="151"/>
      <c r="Z48" s="151"/>
      <c r="AA48" s="151"/>
      <c r="AB48" s="151"/>
      <c r="AC48" s="151"/>
      <c r="AD48" s="151"/>
      <c r="AE48" s="151"/>
      <c r="AF48" s="151"/>
      <c r="AG48" s="151"/>
      <c r="AH48" s="151"/>
      <c r="AI48" s="151"/>
      <c r="AJ48" s="151"/>
      <c r="AK48" s="151"/>
      <c r="AL48" s="151"/>
      <c r="AM48" s="151"/>
      <c r="AN48" s="151"/>
      <c r="AO48" s="151"/>
      <c r="AP48" s="151"/>
      <c r="AQ48" s="151"/>
    </row>
    <row r="49" spans="1:43" ht="17.25" customHeight="1">
      <c r="A49" s="394"/>
      <c r="B49" s="141" t="s">
        <v>308</v>
      </c>
      <c r="C49" s="109">
        <v>352594</v>
      </c>
      <c r="D49" s="204">
        <v>195076</v>
      </c>
      <c r="E49" s="205">
        <v>55.4</v>
      </c>
      <c r="F49" s="204">
        <v>71082</v>
      </c>
      <c r="G49" s="206">
        <v>20.2</v>
      </c>
      <c r="H49" s="204">
        <v>37036</v>
      </c>
      <c r="I49" s="207">
        <v>10.5</v>
      </c>
      <c r="J49" s="204">
        <v>46203</v>
      </c>
      <c r="K49" s="207">
        <v>13.1</v>
      </c>
      <c r="L49" s="204">
        <v>36791</v>
      </c>
      <c r="M49" s="207">
        <v>10.4</v>
      </c>
      <c r="N49" s="204">
        <v>111315</v>
      </c>
      <c r="O49" s="206">
        <v>31.5</v>
      </c>
      <c r="P49" s="204">
        <v>29279</v>
      </c>
      <c r="Q49" s="207">
        <v>8.3000000000000007</v>
      </c>
      <c r="R49" s="109">
        <v>1855</v>
      </c>
      <c r="S49" s="207">
        <v>0.5</v>
      </c>
      <c r="T49" s="148" t="str">
        <f t="shared" si="35"/>
        <v>〇</v>
      </c>
      <c r="U49" s="158">
        <f t="shared" si="36"/>
        <v>100</v>
      </c>
      <c r="W49" s="151"/>
      <c r="X49" s="151"/>
      <c r="Y49" s="151"/>
      <c r="Z49" s="151"/>
      <c r="AA49" s="151"/>
      <c r="AB49" s="151"/>
      <c r="AC49" s="151"/>
      <c r="AD49" s="151"/>
      <c r="AE49" s="151"/>
      <c r="AF49" s="151"/>
      <c r="AG49" s="151"/>
      <c r="AH49" s="151"/>
      <c r="AI49" s="151"/>
      <c r="AJ49" s="151"/>
      <c r="AK49" s="151"/>
      <c r="AL49" s="151"/>
      <c r="AM49" s="151"/>
      <c r="AN49" s="151"/>
      <c r="AO49" s="151"/>
      <c r="AP49" s="151"/>
      <c r="AQ49" s="151"/>
    </row>
    <row r="50" spans="1:43" ht="17.25" customHeight="1">
      <c r="A50" s="401"/>
      <c r="B50" s="191" t="s">
        <v>320</v>
      </c>
      <c r="C50" s="239">
        <v>375251</v>
      </c>
      <c r="D50" s="235">
        <v>210778</v>
      </c>
      <c r="E50" s="236">
        <v>56.2</v>
      </c>
      <c r="F50" s="235">
        <v>79137</v>
      </c>
      <c r="G50" s="237">
        <v>21.1</v>
      </c>
      <c r="H50" s="235">
        <v>36909</v>
      </c>
      <c r="I50" s="238">
        <v>9.8000000000000007</v>
      </c>
      <c r="J50" s="235">
        <v>46769</v>
      </c>
      <c r="K50" s="238">
        <v>12.5</v>
      </c>
      <c r="L50" s="235">
        <v>41825</v>
      </c>
      <c r="M50" s="238">
        <v>11.1</v>
      </c>
      <c r="N50" s="235">
        <v>117704</v>
      </c>
      <c r="O50" s="237">
        <v>31.4</v>
      </c>
      <c r="P50" s="235">
        <v>28640</v>
      </c>
      <c r="Q50" s="238">
        <v>7.6</v>
      </c>
      <c r="R50" s="239">
        <v>4269</v>
      </c>
      <c r="S50" s="238">
        <v>1.1000000000000001</v>
      </c>
      <c r="T50" s="192" t="str">
        <f t="shared" ref="T50" si="37">IF(D50+J50+N50=C50,"〇","✖")</f>
        <v>〇</v>
      </c>
      <c r="U50" s="193">
        <f t="shared" ref="U50" si="38">E50+K50+O50</f>
        <v>100.1</v>
      </c>
      <c r="W50" s="151"/>
      <c r="X50" s="151"/>
      <c r="Y50" s="151"/>
      <c r="Z50" s="151"/>
      <c r="AA50" s="151"/>
      <c r="AB50" s="151"/>
      <c r="AC50" s="151"/>
      <c r="AD50" s="151"/>
      <c r="AE50" s="151"/>
      <c r="AF50" s="151"/>
      <c r="AG50" s="151"/>
      <c r="AH50" s="151"/>
      <c r="AI50" s="151"/>
      <c r="AJ50" s="151"/>
      <c r="AK50" s="151"/>
      <c r="AL50" s="151"/>
      <c r="AM50" s="151"/>
      <c r="AN50" s="151"/>
      <c r="AO50" s="151"/>
      <c r="AP50" s="151"/>
      <c r="AQ50" s="151"/>
    </row>
    <row r="51" spans="1:43" ht="17.25" customHeight="1">
      <c r="A51" s="383" t="s">
        <v>90</v>
      </c>
      <c r="B51" s="141" t="s">
        <v>300</v>
      </c>
      <c r="C51" s="204">
        <v>440426</v>
      </c>
      <c r="D51" s="204">
        <v>194394</v>
      </c>
      <c r="E51" s="205">
        <v>44.1</v>
      </c>
      <c r="F51" s="204">
        <v>80106</v>
      </c>
      <c r="G51" s="206">
        <v>18.2</v>
      </c>
      <c r="H51" s="204">
        <v>37596</v>
      </c>
      <c r="I51" s="207">
        <v>8.5</v>
      </c>
      <c r="J51" s="204">
        <v>58581</v>
      </c>
      <c r="K51" s="207">
        <v>13.3</v>
      </c>
      <c r="L51" s="204">
        <v>56457</v>
      </c>
      <c r="M51" s="207">
        <v>12.8</v>
      </c>
      <c r="N51" s="204">
        <v>187451</v>
      </c>
      <c r="O51" s="206">
        <v>42.6</v>
      </c>
      <c r="P51" s="204">
        <v>103186</v>
      </c>
      <c r="Q51" s="207">
        <v>23.4</v>
      </c>
      <c r="R51" s="109">
        <v>1242</v>
      </c>
      <c r="S51" s="207">
        <v>0.3</v>
      </c>
      <c r="T51" s="148" t="str">
        <f t="shared" ref="T51:T54" si="39">IF(D51+J51+N51=C51,"〇","✖")</f>
        <v>〇</v>
      </c>
      <c r="U51" s="158">
        <f t="shared" ref="U51:U54" si="40">E51+K51+O51</f>
        <v>100</v>
      </c>
      <c r="W51" s="151"/>
      <c r="X51" s="151"/>
      <c r="Y51" s="151"/>
      <c r="Z51" s="151"/>
      <c r="AA51" s="151"/>
      <c r="AB51" s="151"/>
      <c r="AC51" s="151"/>
      <c r="AD51" s="151"/>
      <c r="AE51" s="151"/>
      <c r="AF51" s="151"/>
      <c r="AG51" s="151"/>
      <c r="AH51" s="151"/>
      <c r="AI51" s="151"/>
      <c r="AJ51" s="151"/>
      <c r="AK51" s="151"/>
      <c r="AL51" s="151"/>
      <c r="AM51" s="151"/>
      <c r="AN51" s="151"/>
      <c r="AO51" s="151"/>
      <c r="AP51" s="151"/>
      <c r="AQ51" s="151"/>
    </row>
    <row r="52" spans="1:43" ht="17.25" customHeight="1">
      <c r="A52" s="394"/>
      <c r="B52" s="141" t="s">
        <v>304</v>
      </c>
      <c r="C52" s="204">
        <v>383252.46499999997</v>
      </c>
      <c r="D52" s="204">
        <v>214150.83799999999</v>
      </c>
      <c r="E52" s="205">
        <v>55.9</v>
      </c>
      <c r="F52" s="204">
        <v>79224.911999999997</v>
      </c>
      <c r="G52" s="206">
        <v>20.7</v>
      </c>
      <c r="H52" s="204">
        <v>38464.025000000001</v>
      </c>
      <c r="I52" s="207">
        <v>10</v>
      </c>
      <c r="J52" s="204">
        <v>48311.726999999999</v>
      </c>
      <c r="K52" s="207">
        <v>12.6</v>
      </c>
      <c r="L52" s="204">
        <v>45842.169000000002</v>
      </c>
      <c r="M52" s="207">
        <v>12</v>
      </c>
      <c r="N52" s="204">
        <v>120789.9</v>
      </c>
      <c r="O52" s="206">
        <v>31.5</v>
      </c>
      <c r="P52" s="204">
        <v>21873.789000000001</v>
      </c>
      <c r="Q52" s="207">
        <v>5.7</v>
      </c>
      <c r="R52" s="109">
        <v>1185.6610000000001</v>
      </c>
      <c r="S52" s="207">
        <v>0.3</v>
      </c>
      <c r="T52" s="148" t="str">
        <f t="shared" si="39"/>
        <v>〇</v>
      </c>
      <c r="U52" s="158">
        <f t="shared" si="40"/>
        <v>100</v>
      </c>
      <c r="W52" s="151"/>
      <c r="X52" s="151"/>
      <c r="Y52" s="151"/>
      <c r="Z52" s="151"/>
      <c r="AA52" s="151"/>
      <c r="AB52" s="151"/>
      <c r="AC52" s="151"/>
      <c r="AD52" s="151"/>
      <c r="AE52" s="151"/>
      <c r="AF52" s="151"/>
      <c r="AG52" s="151"/>
      <c r="AH52" s="151"/>
      <c r="AI52" s="151"/>
      <c r="AJ52" s="151"/>
      <c r="AK52" s="151"/>
      <c r="AL52" s="151"/>
      <c r="AM52" s="151"/>
      <c r="AN52" s="151"/>
      <c r="AO52" s="151"/>
      <c r="AP52" s="151"/>
      <c r="AQ52" s="151"/>
    </row>
    <row r="53" spans="1:43" ht="17.25" customHeight="1">
      <c r="A53" s="394"/>
      <c r="B53" s="141" t="s">
        <v>305</v>
      </c>
      <c r="C53" s="204">
        <v>381205</v>
      </c>
      <c r="D53" s="204">
        <v>201626</v>
      </c>
      <c r="E53" s="205">
        <v>52.9</v>
      </c>
      <c r="F53" s="204">
        <v>79908</v>
      </c>
      <c r="G53" s="206">
        <v>21</v>
      </c>
      <c r="H53" s="204">
        <v>35316</v>
      </c>
      <c r="I53" s="207">
        <v>9.3000000000000007</v>
      </c>
      <c r="J53" s="204">
        <v>56203</v>
      </c>
      <c r="K53" s="207">
        <v>14.7</v>
      </c>
      <c r="L53" s="204">
        <v>52453</v>
      </c>
      <c r="M53" s="207">
        <v>13.8</v>
      </c>
      <c r="N53" s="204">
        <v>123376</v>
      </c>
      <c r="O53" s="206">
        <v>32.4</v>
      </c>
      <c r="P53" s="204">
        <v>26257</v>
      </c>
      <c r="Q53" s="207">
        <v>6.9</v>
      </c>
      <c r="R53" s="109">
        <v>1161</v>
      </c>
      <c r="S53" s="207">
        <v>0.3</v>
      </c>
      <c r="T53" s="148" t="str">
        <f t="shared" si="39"/>
        <v>〇</v>
      </c>
      <c r="U53" s="158">
        <f t="shared" si="40"/>
        <v>100</v>
      </c>
      <c r="W53" s="151"/>
      <c r="X53" s="151"/>
      <c r="Y53" s="151"/>
      <c r="Z53" s="151"/>
      <c r="AA53" s="151"/>
      <c r="AB53" s="151"/>
      <c r="AC53" s="151"/>
      <c r="AD53" s="151"/>
      <c r="AE53" s="151"/>
      <c r="AF53" s="151"/>
      <c r="AG53" s="151"/>
      <c r="AH53" s="151"/>
      <c r="AI53" s="151"/>
      <c r="AJ53" s="151"/>
      <c r="AK53" s="151"/>
      <c r="AL53" s="151"/>
      <c r="AM53" s="151"/>
      <c r="AN53" s="151"/>
      <c r="AO53" s="151"/>
      <c r="AP53" s="151"/>
      <c r="AQ53" s="151"/>
    </row>
    <row r="54" spans="1:43" ht="17.25" customHeight="1">
      <c r="A54" s="394"/>
      <c r="B54" s="141" t="s">
        <v>308</v>
      </c>
      <c r="C54" s="204">
        <v>410056.35200000001</v>
      </c>
      <c r="D54" s="204">
        <v>204433.587</v>
      </c>
      <c r="E54" s="205">
        <v>49.8</v>
      </c>
      <c r="F54" s="204">
        <v>77819.857000000004</v>
      </c>
      <c r="G54" s="206">
        <v>19</v>
      </c>
      <c r="H54" s="204">
        <v>34989.858999999997</v>
      </c>
      <c r="I54" s="207">
        <v>8.5</v>
      </c>
      <c r="J54" s="204">
        <v>83758.001000000004</v>
      </c>
      <c r="K54" s="207">
        <v>20.5</v>
      </c>
      <c r="L54" s="204">
        <v>76526.475000000006</v>
      </c>
      <c r="M54" s="207">
        <v>18.7</v>
      </c>
      <c r="N54" s="204">
        <v>121864.76400000001</v>
      </c>
      <c r="O54" s="206">
        <v>29.700000000000003</v>
      </c>
      <c r="P54" s="204">
        <v>24993.916000000001</v>
      </c>
      <c r="Q54" s="207">
        <v>6.1</v>
      </c>
      <c r="R54" s="109">
        <v>1176.056</v>
      </c>
      <c r="S54" s="207">
        <v>0.3</v>
      </c>
      <c r="T54" s="148" t="str">
        <f t="shared" si="39"/>
        <v>〇</v>
      </c>
      <c r="U54" s="158">
        <f t="shared" si="40"/>
        <v>100</v>
      </c>
      <c r="W54" s="151"/>
      <c r="X54" s="151"/>
      <c r="Y54" s="151"/>
      <c r="Z54" s="151"/>
      <c r="AA54" s="151"/>
      <c r="AB54" s="151"/>
      <c r="AC54" s="151"/>
      <c r="AD54" s="151"/>
      <c r="AE54" s="151"/>
      <c r="AF54" s="151"/>
      <c r="AG54" s="151"/>
      <c r="AH54" s="151"/>
      <c r="AI54" s="151"/>
      <c r="AJ54" s="151"/>
      <c r="AK54" s="151"/>
      <c r="AL54" s="151"/>
      <c r="AM54" s="151"/>
      <c r="AN54" s="151"/>
      <c r="AO54" s="151"/>
      <c r="AP54" s="151"/>
      <c r="AQ54" s="151"/>
    </row>
    <row r="55" spans="1:43" ht="17.25" customHeight="1">
      <c r="A55" s="401"/>
      <c r="B55" s="191" t="s">
        <v>320</v>
      </c>
      <c r="C55" s="235">
        <v>403626.36400000006</v>
      </c>
      <c r="D55" s="235">
        <v>219574.08300000001</v>
      </c>
      <c r="E55" s="236">
        <v>54.4</v>
      </c>
      <c r="F55" s="235">
        <v>82290.36</v>
      </c>
      <c r="G55" s="237">
        <v>20.399999999999999</v>
      </c>
      <c r="H55" s="235">
        <v>33788.224000000002</v>
      </c>
      <c r="I55" s="238">
        <v>8.4</v>
      </c>
      <c r="J55" s="235">
        <v>58353.31</v>
      </c>
      <c r="K55" s="238">
        <v>14.5</v>
      </c>
      <c r="L55" s="235">
        <v>51689.285000000003</v>
      </c>
      <c r="M55" s="238">
        <v>12.8</v>
      </c>
      <c r="N55" s="235">
        <v>125698.97099999999</v>
      </c>
      <c r="O55" s="237">
        <v>31.1</v>
      </c>
      <c r="P55" s="235">
        <v>22992.419000000002</v>
      </c>
      <c r="Q55" s="238">
        <v>5.7</v>
      </c>
      <c r="R55" s="239">
        <v>1159.0360000000001</v>
      </c>
      <c r="S55" s="238">
        <v>0.3</v>
      </c>
      <c r="T55" s="192" t="str">
        <f t="shared" ref="T55" si="41">IF(D55+J55+N55=C55,"〇","✖")</f>
        <v>〇</v>
      </c>
      <c r="U55" s="193">
        <f t="shared" ref="U55" si="42">E55+K55+O55</f>
        <v>100</v>
      </c>
      <c r="W55" s="151"/>
      <c r="X55" s="151"/>
      <c r="Y55" s="151"/>
      <c r="Z55" s="151"/>
      <c r="AA55" s="151"/>
      <c r="AB55" s="151"/>
      <c r="AC55" s="151"/>
      <c r="AD55" s="151"/>
      <c r="AE55" s="151"/>
      <c r="AF55" s="151"/>
      <c r="AG55" s="151"/>
      <c r="AH55" s="151"/>
      <c r="AI55" s="151"/>
      <c r="AJ55" s="151"/>
      <c r="AK55" s="151"/>
      <c r="AL55" s="151"/>
      <c r="AM55" s="151"/>
      <c r="AN55" s="151"/>
      <c r="AO55" s="151"/>
      <c r="AP55" s="151"/>
      <c r="AQ55" s="151"/>
    </row>
    <row r="56" spans="1:43" ht="17.25" customHeight="1">
      <c r="A56" s="398" t="s">
        <v>54</v>
      </c>
      <c r="B56" s="141" t="s">
        <v>300</v>
      </c>
      <c r="C56" s="109">
        <v>1496381</v>
      </c>
      <c r="D56" s="204">
        <v>726854</v>
      </c>
      <c r="E56" s="205">
        <v>48.6</v>
      </c>
      <c r="F56" s="204">
        <v>264168</v>
      </c>
      <c r="G56" s="206">
        <v>17.7</v>
      </c>
      <c r="H56" s="204">
        <v>128631</v>
      </c>
      <c r="I56" s="207">
        <v>8.6</v>
      </c>
      <c r="J56" s="204">
        <v>117019</v>
      </c>
      <c r="K56" s="207">
        <v>7.8</v>
      </c>
      <c r="L56" s="204">
        <v>117019</v>
      </c>
      <c r="M56" s="207">
        <v>7.8</v>
      </c>
      <c r="N56" s="204">
        <v>652508</v>
      </c>
      <c r="O56" s="206">
        <v>43.6</v>
      </c>
      <c r="P56" s="204">
        <v>354586</v>
      </c>
      <c r="Q56" s="207">
        <v>23.7</v>
      </c>
      <c r="R56" s="109">
        <v>76320</v>
      </c>
      <c r="S56" s="207">
        <v>5.0999999999999996</v>
      </c>
      <c r="T56" s="148" t="str">
        <f t="shared" ref="T56:T59" si="43">IF(D56+J56+N56=C56,"〇","✖")</f>
        <v>〇</v>
      </c>
      <c r="U56" s="158">
        <f t="shared" ref="U56:U59" si="44">E56+K56+O56</f>
        <v>100</v>
      </c>
      <c r="W56" s="151"/>
      <c r="X56" s="151"/>
      <c r="Y56" s="151"/>
      <c r="Z56" s="151"/>
      <c r="AA56" s="151"/>
      <c r="AB56" s="151"/>
      <c r="AC56" s="151"/>
      <c r="AD56" s="151"/>
      <c r="AE56" s="151"/>
      <c r="AF56" s="151"/>
      <c r="AG56" s="151"/>
      <c r="AH56" s="151"/>
      <c r="AI56" s="151"/>
      <c r="AJ56" s="151"/>
      <c r="AK56" s="151"/>
      <c r="AL56" s="151"/>
      <c r="AM56" s="151"/>
      <c r="AN56" s="151"/>
      <c r="AO56" s="151"/>
      <c r="AP56" s="151"/>
      <c r="AQ56" s="151"/>
    </row>
    <row r="57" spans="1:43" ht="17.25" customHeight="1">
      <c r="A57" s="394"/>
      <c r="B57" s="141" t="s">
        <v>304</v>
      </c>
      <c r="C57" s="109">
        <v>1378101</v>
      </c>
      <c r="D57" s="204">
        <v>795684</v>
      </c>
      <c r="E57" s="205">
        <v>57.7</v>
      </c>
      <c r="F57" s="204">
        <v>266651</v>
      </c>
      <c r="G57" s="206">
        <v>19.3</v>
      </c>
      <c r="H57" s="204">
        <v>129325</v>
      </c>
      <c r="I57" s="207">
        <v>9.4</v>
      </c>
      <c r="J57" s="204">
        <v>115240</v>
      </c>
      <c r="K57" s="207">
        <v>8.4</v>
      </c>
      <c r="L57" s="204">
        <v>115240</v>
      </c>
      <c r="M57" s="207">
        <v>8.4</v>
      </c>
      <c r="N57" s="204">
        <v>467177</v>
      </c>
      <c r="O57" s="206">
        <v>33.9</v>
      </c>
      <c r="P57" s="204">
        <v>105849</v>
      </c>
      <c r="Q57" s="207">
        <v>7.7</v>
      </c>
      <c r="R57" s="109">
        <v>95752</v>
      </c>
      <c r="S57" s="207">
        <v>6.9</v>
      </c>
      <c r="T57" s="148" t="str">
        <f t="shared" si="43"/>
        <v>〇</v>
      </c>
      <c r="U57" s="158">
        <f t="shared" si="44"/>
        <v>100</v>
      </c>
      <c r="W57" s="151"/>
      <c r="X57" s="151"/>
      <c r="Y57" s="151"/>
      <c r="Z57" s="151"/>
      <c r="AA57" s="151"/>
      <c r="AB57" s="151"/>
      <c r="AC57" s="151"/>
      <c r="AD57" s="151"/>
      <c r="AE57" s="151"/>
      <c r="AF57" s="151"/>
      <c r="AG57" s="151"/>
      <c r="AH57" s="151"/>
      <c r="AI57" s="151"/>
      <c r="AJ57" s="151"/>
      <c r="AK57" s="151"/>
      <c r="AL57" s="151"/>
      <c r="AM57" s="151"/>
      <c r="AN57" s="151"/>
      <c r="AO57" s="151"/>
      <c r="AP57" s="151"/>
      <c r="AQ57" s="151"/>
    </row>
    <row r="58" spans="1:43" ht="17.25" customHeight="1">
      <c r="A58" s="394"/>
      <c r="B58" s="141" t="s">
        <v>305</v>
      </c>
      <c r="C58" s="109">
        <v>1419456</v>
      </c>
      <c r="D58" s="204">
        <v>782722</v>
      </c>
      <c r="E58" s="205">
        <v>55.2</v>
      </c>
      <c r="F58" s="204">
        <v>270632</v>
      </c>
      <c r="G58" s="206">
        <v>19.100000000000001</v>
      </c>
      <c r="H58" s="204">
        <v>128970</v>
      </c>
      <c r="I58" s="207">
        <v>9.1</v>
      </c>
      <c r="J58" s="204">
        <v>125040</v>
      </c>
      <c r="K58" s="207">
        <v>8.8000000000000007</v>
      </c>
      <c r="L58" s="204">
        <v>125040</v>
      </c>
      <c r="M58" s="207">
        <v>8.8000000000000007</v>
      </c>
      <c r="N58" s="204">
        <v>511694</v>
      </c>
      <c r="O58" s="206">
        <v>36</v>
      </c>
      <c r="P58" s="204">
        <v>128076</v>
      </c>
      <c r="Q58" s="207">
        <v>9</v>
      </c>
      <c r="R58" s="109">
        <v>91456</v>
      </c>
      <c r="S58" s="207">
        <v>6.4</v>
      </c>
      <c r="T58" s="148" t="str">
        <f t="shared" si="43"/>
        <v>〇</v>
      </c>
      <c r="U58" s="158">
        <f t="shared" si="44"/>
        <v>100</v>
      </c>
      <c r="W58" s="151"/>
      <c r="X58" s="151"/>
      <c r="Y58" s="151"/>
      <c r="Z58" s="151"/>
      <c r="AA58" s="151"/>
      <c r="AB58" s="151"/>
      <c r="AC58" s="151"/>
      <c r="AD58" s="151"/>
      <c r="AE58" s="151"/>
      <c r="AF58" s="151"/>
      <c r="AG58" s="151"/>
      <c r="AH58" s="151"/>
      <c r="AI58" s="151"/>
      <c r="AJ58" s="151"/>
      <c r="AK58" s="151"/>
      <c r="AL58" s="151"/>
      <c r="AM58" s="151"/>
      <c r="AN58" s="151"/>
      <c r="AO58" s="151"/>
      <c r="AP58" s="151"/>
      <c r="AQ58" s="151"/>
    </row>
    <row r="59" spans="1:43" ht="17.25" customHeight="1">
      <c r="A59" s="394"/>
      <c r="B59" s="141" t="s">
        <v>308</v>
      </c>
      <c r="C59" s="109">
        <v>1394833</v>
      </c>
      <c r="D59" s="204">
        <v>808622</v>
      </c>
      <c r="E59" s="205">
        <v>57.9</v>
      </c>
      <c r="F59" s="204">
        <v>262923</v>
      </c>
      <c r="G59" s="206">
        <v>18.8</v>
      </c>
      <c r="H59" s="204">
        <v>130769</v>
      </c>
      <c r="I59" s="207">
        <v>9.4</v>
      </c>
      <c r="J59" s="204">
        <v>120053</v>
      </c>
      <c r="K59" s="207">
        <v>8.6</v>
      </c>
      <c r="L59" s="204">
        <v>120053</v>
      </c>
      <c r="M59" s="207">
        <v>8.6</v>
      </c>
      <c r="N59" s="204">
        <v>466158</v>
      </c>
      <c r="O59" s="206">
        <v>33.5</v>
      </c>
      <c r="P59" s="204">
        <v>126278</v>
      </c>
      <c r="Q59" s="207">
        <v>9.1</v>
      </c>
      <c r="R59" s="109">
        <v>73318</v>
      </c>
      <c r="S59" s="207">
        <v>5.3</v>
      </c>
      <c r="T59" s="148" t="str">
        <f t="shared" si="43"/>
        <v>〇</v>
      </c>
      <c r="U59" s="158">
        <f t="shared" si="44"/>
        <v>100</v>
      </c>
      <c r="W59" s="151"/>
      <c r="X59" s="151"/>
      <c r="Y59" s="151"/>
      <c r="Z59" s="151"/>
      <c r="AA59" s="151"/>
      <c r="AB59" s="151"/>
      <c r="AC59" s="151"/>
      <c r="AD59" s="151"/>
      <c r="AE59" s="151"/>
      <c r="AF59" s="151"/>
      <c r="AG59" s="151"/>
      <c r="AH59" s="151"/>
      <c r="AI59" s="151"/>
      <c r="AJ59" s="151"/>
      <c r="AK59" s="151"/>
      <c r="AL59" s="151"/>
      <c r="AM59" s="151"/>
      <c r="AN59" s="151"/>
      <c r="AO59" s="151"/>
      <c r="AP59" s="151"/>
      <c r="AQ59" s="151"/>
    </row>
    <row r="60" spans="1:43" ht="17.25" customHeight="1">
      <c r="A60" s="401"/>
      <c r="B60" s="191" t="s">
        <v>320</v>
      </c>
      <c r="C60" s="239">
        <v>1468251</v>
      </c>
      <c r="D60" s="235">
        <v>852696</v>
      </c>
      <c r="E60" s="236">
        <v>58.1</v>
      </c>
      <c r="F60" s="235">
        <v>285466</v>
      </c>
      <c r="G60" s="237">
        <v>19.5</v>
      </c>
      <c r="H60" s="235">
        <v>132012</v>
      </c>
      <c r="I60" s="238">
        <v>9</v>
      </c>
      <c r="J60" s="235">
        <v>158796</v>
      </c>
      <c r="K60" s="238">
        <v>10.8</v>
      </c>
      <c r="L60" s="235">
        <v>158796</v>
      </c>
      <c r="M60" s="238">
        <v>10.8</v>
      </c>
      <c r="N60" s="235">
        <v>456759</v>
      </c>
      <c r="O60" s="237">
        <v>31.1</v>
      </c>
      <c r="P60" s="235">
        <v>117641</v>
      </c>
      <c r="Q60" s="238">
        <v>8</v>
      </c>
      <c r="R60" s="239">
        <v>66023</v>
      </c>
      <c r="S60" s="238">
        <v>4.5999999999999996</v>
      </c>
      <c r="T60" s="192" t="str">
        <f t="shared" ref="T60" si="45">IF(D60+J60+N60=C60,"〇","✖")</f>
        <v>〇</v>
      </c>
      <c r="U60" s="193">
        <f t="shared" ref="U60" si="46">E60+K60+O60</f>
        <v>100</v>
      </c>
      <c r="W60" s="151"/>
      <c r="X60" s="151"/>
      <c r="Y60" s="151"/>
      <c r="Z60" s="151"/>
      <c r="AA60" s="151"/>
      <c r="AB60" s="151"/>
      <c r="AC60" s="151"/>
      <c r="AD60" s="151"/>
      <c r="AE60" s="151"/>
      <c r="AF60" s="151"/>
      <c r="AG60" s="151"/>
      <c r="AH60" s="151"/>
      <c r="AI60" s="151"/>
      <c r="AJ60" s="151"/>
      <c r="AK60" s="151"/>
      <c r="AL60" s="151"/>
      <c r="AM60" s="151"/>
      <c r="AN60" s="151"/>
      <c r="AO60" s="151"/>
      <c r="AP60" s="151"/>
      <c r="AQ60" s="151"/>
    </row>
    <row r="61" spans="1:43" ht="17.25" customHeight="1">
      <c r="A61" s="383" t="s">
        <v>55</v>
      </c>
      <c r="B61" s="141" t="s">
        <v>300</v>
      </c>
      <c r="C61" s="204">
        <v>1062841</v>
      </c>
      <c r="D61" s="204">
        <v>463485</v>
      </c>
      <c r="E61" s="205">
        <v>43.6</v>
      </c>
      <c r="F61" s="204">
        <v>166433</v>
      </c>
      <c r="G61" s="206">
        <v>15.7</v>
      </c>
      <c r="H61" s="204">
        <v>78199</v>
      </c>
      <c r="I61" s="207">
        <v>7.4</v>
      </c>
      <c r="J61" s="204">
        <v>68432</v>
      </c>
      <c r="K61" s="207">
        <v>6.4</v>
      </c>
      <c r="L61" s="204">
        <v>67916</v>
      </c>
      <c r="M61" s="207">
        <v>6.4</v>
      </c>
      <c r="N61" s="204">
        <v>530924</v>
      </c>
      <c r="O61" s="206">
        <v>50</v>
      </c>
      <c r="P61" s="204">
        <v>205691</v>
      </c>
      <c r="Q61" s="207">
        <v>19.399999999999999</v>
      </c>
      <c r="R61" s="109">
        <v>183887</v>
      </c>
      <c r="S61" s="207">
        <v>17.3</v>
      </c>
      <c r="T61" s="148" t="str">
        <f t="shared" ref="T61:T64" si="47">IF(D61+J61+N61=C61,"〇","✖")</f>
        <v>〇</v>
      </c>
      <c r="U61" s="158">
        <f t="shared" ref="U61:U64" si="48">E61+K61+O61</f>
        <v>100</v>
      </c>
      <c r="W61" s="151"/>
      <c r="X61" s="151"/>
      <c r="Y61" s="151"/>
      <c r="Z61" s="151"/>
      <c r="AA61" s="151"/>
      <c r="AB61" s="151"/>
      <c r="AC61" s="151"/>
      <c r="AD61" s="151"/>
      <c r="AE61" s="151"/>
      <c r="AF61" s="151"/>
      <c r="AG61" s="151"/>
      <c r="AH61" s="151"/>
      <c r="AI61" s="151"/>
      <c r="AJ61" s="151"/>
      <c r="AK61" s="151"/>
      <c r="AL61" s="151"/>
      <c r="AM61" s="151"/>
      <c r="AN61" s="151"/>
      <c r="AO61" s="151"/>
      <c r="AP61" s="151"/>
      <c r="AQ61" s="151"/>
    </row>
    <row r="62" spans="1:43" ht="17.25" customHeight="1">
      <c r="A62" s="394"/>
      <c r="B62" s="141" t="s">
        <v>304</v>
      </c>
      <c r="C62" s="204">
        <v>1054163</v>
      </c>
      <c r="D62" s="204">
        <v>511662</v>
      </c>
      <c r="E62" s="205">
        <v>48.5</v>
      </c>
      <c r="F62" s="204">
        <v>161723</v>
      </c>
      <c r="G62" s="206">
        <v>15.3</v>
      </c>
      <c r="H62" s="204">
        <v>90829</v>
      </c>
      <c r="I62" s="207">
        <v>8.6</v>
      </c>
      <c r="J62" s="204">
        <v>63375</v>
      </c>
      <c r="K62" s="207">
        <v>6</v>
      </c>
      <c r="L62" s="204">
        <v>62698</v>
      </c>
      <c r="M62" s="207">
        <v>5.9</v>
      </c>
      <c r="N62" s="204">
        <v>479126</v>
      </c>
      <c r="O62" s="206">
        <v>45.5</v>
      </c>
      <c r="P62" s="204">
        <v>60476</v>
      </c>
      <c r="Q62" s="207">
        <v>5.7</v>
      </c>
      <c r="R62" s="109">
        <v>226286</v>
      </c>
      <c r="S62" s="207">
        <v>21.5</v>
      </c>
      <c r="T62" s="148" t="str">
        <f t="shared" si="47"/>
        <v>〇</v>
      </c>
      <c r="U62" s="158">
        <f t="shared" si="48"/>
        <v>100</v>
      </c>
      <c r="W62" s="151"/>
      <c r="X62" s="151"/>
      <c r="Y62" s="151"/>
      <c r="Z62" s="151"/>
      <c r="AA62" s="151"/>
      <c r="AB62" s="151"/>
      <c r="AC62" s="151"/>
      <c r="AD62" s="151"/>
      <c r="AE62" s="151"/>
      <c r="AF62" s="151"/>
      <c r="AG62" s="151"/>
      <c r="AH62" s="151"/>
      <c r="AI62" s="151"/>
      <c r="AJ62" s="151"/>
      <c r="AK62" s="151"/>
      <c r="AL62" s="151"/>
      <c r="AM62" s="151"/>
      <c r="AN62" s="151"/>
      <c r="AO62" s="151"/>
      <c r="AP62" s="151"/>
      <c r="AQ62" s="151"/>
    </row>
    <row r="63" spans="1:43" ht="17.25" customHeight="1">
      <c r="A63" s="394"/>
      <c r="B63" s="141" t="s">
        <v>305</v>
      </c>
      <c r="C63" s="204">
        <v>946555</v>
      </c>
      <c r="D63" s="204">
        <v>497120</v>
      </c>
      <c r="E63" s="205">
        <v>52.5</v>
      </c>
      <c r="F63" s="204">
        <v>160787</v>
      </c>
      <c r="G63" s="206">
        <v>17</v>
      </c>
      <c r="H63" s="204">
        <v>91275</v>
      </c>
      <c r="I63" s="207">
        <v>9.6</v>
      </c>
      <c r="J63" s="204">
        <v>65470</v>
      </c>
      <c r="K63" s="207">
        <v>6.9</v>
      </c>
      <c r="L63" s="204">
        <v>65156</v>
      </c>
      <c r="M63" s="207">
        <v>6.8</v>
      </c>
      <c r="N63" s="204">
        <v>383965</v>
      </c>
      <c r="O63" s="206">
        <v>40.6</v>
      </c>
      <c r="P63" s="204">
        <v>61863</v>
      </c>
      <c r="Q63" s="207">
        <v>6.5</v>
      </c>
      <c r="R63" s="109">
        <v>155949</v>
      </c>
      <c r="S63" s="207">
        <v>16.5</v>
      </c>
      <c r="T63" s="148" t="str">
        <f t="shared" si="47"/>
        <v>〇</v>
      </c>
      <c r="U63" s="158">
        <f t="shared" si="48"/>
        <v>100</v>
      </c>
      <c r="W63" s="151"/>
      <c r="X63" s="151"/>
      <c r="Y63" s="151"/>
      <c r="Z63" s="151"/>
      <c r="AA63" s="151"/>
      <c r="AB63" s="151"/>
      <c r="AC63" s="151"/>
      <c r="AD63" s="151"/>
      <c r="AE63" s="151"/>
      <c r="AF63" s="151"/>
      <c r="AG63" s="151"/>
      <c r="AH63" s="151"/>
      <c r="AI63" s="151"/>
      <c r="AJ63" s="151"/>
      <c r="AK63" s="151"/>
      <c r="AL63" s="151"/>
      <c r="AM63" s="151"/>
      <c r="AN63" s="151"/>
      <c r="AO63" s="151"/>
      <c r="AP63" s="151"/>
      <c r="AQ63" s="151"/>
    </row>
    <row r="64" spans="1:43" ht="17.25" customHeight="1">
      <c r="A64" s="394"/>
      <c r="B64" s="141" t="s">
        <v>308</v>
      </c>
      <c r="C64" s="204">
        <v>955396</v>
      </c>
      <c r="D64" s="204">
        <v>506380</v>
      </c>
      <c r="E64" s="205">
        <v>53</v>
      </c>
      <c r="F64" s="204">
        <v>155790</v>
      </c>
      <c r="G64" s="206">
        <v>16.3</v>
      </c>
      <c r="H64" s="204">
        <v>89145</v>
      </c>
      <c r="I64" s="207">
        <v>9.3000000000000007</v>
      </c>
      <c r="J64" s="204">
        <v>71907</v>
      </c>
      <c r="K64" s="207">
        <v>7.5</v>
      </c>
      <c r="L64" s="204">
        <v>71750</v>
      </c>
      <c r="M64" s="207">
        <v>7.5</v>
      </c>
      <c r="N64" s="204">
        <v>377109</v>
      </c>
      <c r="O64" s="206">
        <v>39.5</v>
      </c>
      <c r="P64" s="204">
        <v>57681</v>
      </c>
      <c r="Q64" s="207">
        <v>6</v>
      </c>
      <c r="R64" s="109">
        <v>149719</v>
      </c>
      <c r="S64" s="207">
        <v>15.7</v>
      </c>
      <c r="T64" s="148" t="str">
        <f t="shared" si="47"/>
        <v>〇</v>
      </c>
      <c r="U64" s="158">
        <f t="shared" si="48"/>
        <v>100</v>
      </c>
      <c r="W64" s="151"/>
      <c r="X64" s="151"/>
      <c r="Y64" s="151"/>
      <c r="Z64" s="151"/>
      <c r="AA64" s="151"/>
      <c r="AB64" s="151"/>
      <c r="AC64" s="151"/>
      <c r="AD64" s="151"/>
      <c r="AE64" s="151"/>
      <c r="AF64" s="151"/>
      <c r="AG64" s="151"/>
      <c r="AH64" s="151"/>
      <c r="AI64" s="151"/>
      <c r="AJ64" s="151"/>
      <c r="AK64" s="151"/>
      <c r="AL64" s="151"/>
      <c r="AM64" s="151"/>
      <c r="AN64" s="151"/>
      <c r="AO64" s="151"/>
      <c r="AP64" s="151"/>
      <c r="AQ64" s="151"/>
    </row>
    <row r="65" spans="1:43" ht="17.25" customHeight="1">
      <c r="A65" s="401"/>
      <c r="B65" s="191" t="s">
        <v>320</v>
      </c>
      <c r="C65" s="235">
        <v>971709</v>
      </c>
      <c r="D65" s="235">
        <v>517298</v>
      </c>
      <c r="E65" s="236">
        <v>53.2</v>
      </c>
      <c r="F65" s="235">
        <v>167307</v>
      </c>
      <c r="G65" s="237">
        <v>17.2</v>
      </c>
      <c r="H65" s="235">
        <v>90469</v>
      </c>
      <c r="I65" s="238">
        <v>9.3000000000000007</v>
      </c>
      <c r="J65" s="235">
        <v>68697</v>
      </c>
      <c r="K65" s="238">
        <v>7.1</v>
      </c>
      <c r="L65" s="235">
        <v>68543</v>
      </c>
      <c r="M65" s="238">
        <v>7.1</v>
      </c>
      <c r="N65" s="235">
        <v>385714</v>
      </c>
      <c r="O65" s="237">
        <v>39.700000000000003</v>
      </c>
      <c r="P65" s="235">
        <v>54833</v>
      </c>
      <c r="Q65" s="238">
        <v>5.6</v>
      </c>
      <c r="R65" s="239">
        <v>128346</v>
      </c>
      <c r="S65" s="238">
        <v>13.2</v>
      </c>
      <c r="T65" s="192" t="str">
        <f t="shared" ref="T65" si="49">IF(D65+J65+N65=C65,"〇","✖")</f>
        <v>〇</v>
      </c>
      <c r="U65" s="193">
        <f t="shared" ref="U65" si="50">E65+K65+O65</f>
        <v>100</v>
      </c>
      <c r="W65" s="151"/>
      <c r="X65" s="151"/>
      <c r="Y65" s="151"/>
      <c r="Z65" s="151"/>
      <c r="AA65" s="151"/>
      <c r="AB65" s="151"/>
      <c r="AC65" s="151"/>
      <c r="AD65" s="151"/>
      <c r="AE65" s="151"/>
      <c r="AF65" s="151"/>
      <c r="AG65" s="151"/>
      <c r="AH65" s="151"/>
      <c r="AI65" s="151"/>
      <c r="AJ65" s="151"/>
      <c r="AK65" s="151"/>
      <c r="AL65" s="151"/>
      <c r="AM65" s="151"/>
      <c r="AN65" s="151"/>
      <c r="AO65" s="151"/>
      <c r="AP65" s="151"/>
      <c r="AQ65" s="151"/>
    </row>
    <row r="66" spans="1:43" ht="17.25" customHeight="1">
      <c r="A66" s="383" t="s">
        <v>56</v>
      </c>
      <c r="B66" s="141" t="s">
        <v>300</v>
      </c>
      <c r="C66" s="109">
        <v>2014653</v>
      </c>
      <c r="D66" s="204">
        <v>1090660</v>
      </c>
      <c r="E66" s="205">
        <v>54.1</v>
      </c>
      <c r="F66" s="204">
        <v>305796</v>
      </c>
      <c r="G66" s="206">
        <v>15.2</v>
      </c>
      <c r="H66" s="204">
        <v>195501</v>
      </c>
      <c r="I66" s="207">
        <v>9.6999999999999993</v>
      </c>
      <c r="J66" s="204">
        <v>177781</v>
      </c>
      <c r="K66" s="207">
        <v>8.8000000000000007</v>
      </c>
      <c r="L66" s="204">
        <v>177487</v>
      </c>
      <c r="M66" s="207">
        <v>8.8000000000000007</v>
      </c>
      <c r="N66" s="204">
        <v>746213</v>
      </c>
      <c r="O66" s="206">
        <v>37</v>
      </c>
      <c r="P66" s="204">
        <v>437720</v>
      </c>
      <c r="Q66" s="207">
        <v>21.7</v>
      </c>
      <c r="R66" s="109">
        <v>11061</v>
      </c>
      <c r="S66" s="207">
        <v>0.5</v>
      </c>
      <c r="T66" s="148" t="str">
        <f t="shared" ref="T66:T69" si="51">IF(D66+J66+N66=C66,"〇","✖")</f>
        <v>✖</v>
      </c>
      <c r="U66" s="158">
        <f>E66+K66+O66</f>
        <v>99.9</v>
      </c>
      <c r="W66" s="151"/>
      <c r="X66" s="151"/>
      <c r="Y66" s="151"/>
      <c r="Z66" s="151"/>
      <c r="AA66" s="151"/>
      <c r="AB66" s="151"/>
      <c r="AC66" s="151"/>
      <c r="AD66" s="151"/>
      <c r="AE66" s="151"/>
      <c r="AF66" s="151"/>
      <c r="AG66" s="151"/>
      <c r="AH66" s="151"/>
      <c r="AI66" s="151"/>
      <c r="AJ66" s="151"/>
      <c r="AK66" s="151"/>
      <c r="AL66" s="151"/>
      <c r="AM66" s="151"/>
      <c r="AN66" s="151"/>
      <c r="AO66" s="151"/>
      <c r="AP66" s="151"/>
      <c r="AQ66" s="151"/>
    </row>
    <row r="67" spans="1:43" ht="17.25" customHeight="1">
      <c r="A67" s="394"/>
      <c r="B67" s="141" t="s">
        <v>304</v>
      </c>
      <c r="C67" s="109">
        <v>1962155</v>
      </c>
      <c r="D67" s="204">
        <v>1187134</v>
      </c>
      <c r="E67" s="205">
        <v>60.501540398184652</v>
      </c>
      <c r="F67" s="204">
        <v>307225</v>
      </c>
      <c r="G67" s="206">
        <v>15.657529603930373</v>
      </c>
      <c r="H67" s="204">
        <v>204626</v>
      </c>
      <c r="I67" s="207">
        <v>10.428635862100599</v>
      </c>
      <c r="J67" s="204">
        <v>213390</v>
      </c>
      <c r="K67" s="207">
        <v>10.87528763018212</v>
      </c>
      <c r="L67" s="204">
        <v>213337</v>
      </c>
      <c r="M67" s="207">
        <v>10.872586518394318</v>
      </c>
      <c r="N67" s="204">
        <v>561631</v>
      </c>
      <c r="O67" s="206">
        <v>28.623171971633234</v>
      </c>
      <c r="P67" s="204">
        <v>191659</v>
      </c>
      <c r="Q67" s="207">
        <v>9.7677808328088247</v>
      </c>
      <c r="R67" s="109">
        <v>8000</v>
      </c>
      <c r="S67" s="207">
        <v>0.40771498683845064</v>
      </c>
      <c r="T67" s="148" t="str">
        <f t="shared" si="51"/>
        <v>〇</v>
      </c>
      <c r="U67" s="158">
        <f t="shared" ref="U67:U69" si="52">E67+K67+O67</f>
        <v>100</v>
      </c>
      <c r="W67" s="151"/>
      <c r="X67" s="151"/>
      <c r="Y67" s="151"/>
      <c r="Z67" s="151"/>
      <c r="AA67" s="151"/>
      <c r="AB67" s="151"/>
      <c r="AC67" s="151"/>
      <c r="AD67" s="151"/>
      <c r="AE67" s="151"/>
      <c r="AF67" s="151"/>
      <c r="AG67" s="151"/>
      <c r="AH67" s="151"/>
      <c r="AI67" s="151"/>
      <c r="AJ67" s="151"/>
      <c r="AK67" s="151"/>
      <c r="AL67" s="151"/>
      <c r="AM67" s="151"/>
      <c r="AN67" s="151"/>
      <c r="AO67" s="151"/>
      <c r="AP67" s="151"/>
      <c r="AQ67" s="151"/>
    </row>
    <row r="68" spans="1:43" ht="17.25" customHeight="1">
      <c r="A68" s="394"/>
      <c r="B68" s="141" t="s">
        <v>305</v>
      </c>
      <c r="C68" s="109">
        <v>1906783</v>
      </c>
      <c r="D68" s="204">
        <v>1154345</v>
      </c>
      <c r="E68" s="205">
        <v>60.53887621192343</v>
      </c>
      <c r="F68" s="204">
        <v>305258</v>
      </c>
      <c r="G68" s="206">
        <v>16.00905818858255</v>
      </c>
      <c r="H68" s="204">
        <v>193700</v>
      </c>
      <c r="I68" s="207">
        <v>10.1</v>
      </c>
      <c r="J68" s="204">
        <v>213531</v>
      </c>
      <c r="K68" s="207">
        <v>11.198495056857546</v>
      </c>
      <c r="L68" s="204">
        <v>213480</v>
      </c>
      <c r="M68" s="207">
        <v>11.195820394874509</v>
      </c>
      <c r="N68" s="204">
        <v>538907</v>
      </c>
      <c r="O68" s="206">
        <v>28.262628731219021</v>
      </c>
      <c r="P68" s="204">
        <v>154094</v>
      </c>
      <c r="Q68" s="207">
        <v>8.0813600708628091</v>
      </c>
      <c r="R68" s="109">
        <v>5080</v>
      </c>
      <c r="S68" s="207">
        <v>0.26641731125146384</v>
      </c>
      <c r="T68" s="148" t="str">
        <f t="shared" si="51"/>
        <v>〇</v>
      </c>
      <c r="U68" s="158">
        <f t="shared" si="52"/>
        <v>100</v>
      </c>
      <c r="W68" s="151"/>
      <c r="X68" s="151"/>
      <c r="Y68" s="151"/>
      <c r="Z68" s="151"/>
      <c r="AA68" s="151"/>
      <c r="AB68" s="151"/>
      <c r="AC68" s="151"/>
      <c r="AD68" s="151"/>
      <c r="AE68" s="151"/>
      <c r="AF68" s="151"/>
      <c r="AG68" s="151"/>
      <c r="AH68" s="151"/>
      <c r="AI68" s="151"/>
      <c r="AJ68" s="151"/>
      <c r="AK68" s="151"/>
      <c r="AL68" s="151"/>
      <c r="AM68" s="151"/>
      <c r="AN68" s="151"/>
      <c r="AO68" s="151"/>
      <c r="AP68" s="151"/>
      <c r="AQ68" s="151"/>
    </row>
    <row r="69" spans="1:43" ht="17.25" customHeight="1">
      <c r="A69" s="394"/>
      <c r="B69" s="141" t="s">
        <v>308</v>
      </c>
      <c r="C69" s="109">
        <v>1951351</v>
      </c>
      <c r="D69" s="204">
        <v>1224508</v>
      </c>
      <c r="E69" s="205">
        <v>62.8</v>
      </c>
      <c r="F69" s="204">
        <v>297405</v>
      </c>
      <c r="G69" s="206">
        <v>15.2</v>
      </c>
      <c r="H69" s="204">
        <v>227222</v>
      </c>
      <c r="I69" s="207">
        <v>11.6</v>
      </c>
      <c r="J69" s="204">
        <v>229591</v>
      </c>
      <c r="K69" s="207">
        <v>11.8</v>
      </c>
      <c r="L69" s="204">
        <v>229549</v>
      </c>
      <c r="M69" s="207">
        <v>11.8</v>
      </c>
      <c r="N69" s="204">
        <v>497252</v>
      </c>
      <c r="O69" s="206">
        <v>25.4</v>
      </c>
      <c r="P69" s="204">
        <v>152858</v>
      </c>
      <c r="Q69" s="207">
        <v>7.8</v>
      </c>
      <c r="R69" s="109">
        <v>4950</v>
      </c>
      <c r="S69" s="207">
        <v>0.3</v>
      </c>
      <c r="T69" s="148" t="str">
        <f t="shared" si="51"/>
        <v>〇</v>
      </c>
      <c r="U69" s="158">
        <f t="shared" si="52"/>
        <v>100</v>
      </c>
      <c r="W69" s="151"/>
      <c r="X69" s="151"/>
      <c r="Y69" s="151"/>
      <c r="Z69" s="151"/>
      <c r="AA69" s="151"/>
      <c r="AB69" s="151"/>
      <c r="AC69" s="151"/>
      <c r="AD69" s="151"/>
      <c r="AE69" s="151"/>
      <c r="AF69" s="151"/>
      <c r="AG69" s="151"/>
      <c r="AH69" s="151"/>
      <c r="AI69" s="151"/>
      <c r="AJ69" s="151"/>
      <c r="AK69" s="151"/>
      <c r="AL69" s="151"/>
      <c r="AM69" s="151"/>
      <c r="AN69" s="151"/>
      <c r="AO69" s="151"/>
      <c r="AP69" s="151"/>
      <c r="AQ69" s="151"/>
    </row>
    <row r="70" spans="1:43" ht="17.25" customHeight="1">
      <c r="A70" s="401"/>
      <c r="B70" s="191" t="s">
        <v>320</v>
      </c>
      <c r="C70" s="239">
        <v>2064170</v>
      </c>
      <c r="D70" s="235">
        <v>1271232</v>
      </c>
      <c r="E70" s="236">
        <v>61.6</v>
      </c>
      <c r="F70" s="235">
        <v>321997</v>
      </c>
      <c r="G70" s="237">
        <v>15.6</v>
      </c>
      <c r="H70" s="235">
        <v>206068</v>
      </c>
      <c r="I70" s="238">
        <v>10</v>
      </c>
      <c r="J70" s="235">
        <v>252321</v>
      </c>
      <c r="K70" s="238">
        <v>12.2</v>
      </c>
      <c r="L70" s="235">
        <v>252321</v>
      </c>
      <c r="M70" s="238">
        <v>12.2</v>
      </c>
      <c r="N70" s="235">
        <v>540617</v>
      </c>
      <c r="O70" s="237">
        <v>26.2</v>
      </c>
      <c r="P70" s="235">
        <v>182427</v>
      </c>
      <c r="Q70" s="238">
        <v>8.8000000000000007</v>
      </c>
      <c r="R70" s="239">
        <v>10863</v>
      </c>
      <c r="S70" s="238">
        <v>0.5</v>
      </c>
      <c r="T70" s="192" t="str">
        <f t="shared" ref="T70" si="53">IF(D70+J70+N70=C70,"〇","✖")</f>
        <v>〇</v>
      </c>
      <c r="U70" s="193">
        <f t="shared" ref="U70" si="54">E70+K70+O70</f>
        <v>100</v>
      </c>
      <c r="W70" s="151"/>
      <c r="X70" s="151"/>
      <c r="Y70" s="151"/>
      <c r="Z70" s="151"/>
      <c r="AA70" s="151"/>
      <c r="AB70" s="151"/>
      <c r="AC70" s="151"/>
      <c r="AD70" s="151"/>
      <c r="AE70" s="151"/>
      <c r="AF70" s="151"/>
      <c r="AG70" s="151"/>
      <c r="AH70" s="151"/>
      <c r="AI70" s="151"/>
      <c r="AJ70" s="151"/>
      <c r="AK70" s="151"/>
      <c r="AL70" s="151"/>
      <c r="AM70" s="151"/>
      <c r="AN70" s="151"/>
      <c r="AO70" s="151"/>
      <c r="AP70" s="151"/>
      <c r="AQ70" s="151"/>
    </row>
    <row r="71" spans="1:43" ht="17.25" customHeight="1">
      <c r="A71" s="383" t="s">
        <v>57</v>
      </c>
      <c r="B71" s="141" t="s">
        <v>300</v>
      </c>
      <c r="C71" s="204">
        <v>507567</v>
      </c>
      <c r="D71" s="204">
        <v>258898</v>
      </c>
      <c r="E71" s="205">
        <v>51</v>
      </c>
      <c r="F71" s="204">
        <v>85338</v>
      </c>
      <c r="G71" s="206">
        <v>16.8</v>
      </c>
      <c r="H71" s="204">
        <v>38575</v>
      </c>
      <c r="I71" s="207">
        <v>7.6</v>
      </c>
      <c r="J71" s="204">
        <v>43597</v>
      </c>
      <c r="K71" s="207">
        <v>8.6</v>
      </c>
      <c r="L71" s="204">
        <v>43537</v>
      </c>
      <c r="M71" s="207">
        <v>8.6</v>
      </c>
      <c r="N71" s="204">
        <v>205072</v>
      </c>
      <c r="O71" s="206">
        <v>40.4</v>
      </c>
      <c r="P71" s="204">
        <v>108756</v>
      </c>
      <c r="Q71" s="207">
        <v>21.4</v>
      </c>
      <c r="R71" s="109">
        <v>1205</v>
      </c>
      <c r="S71" s="207">
        <v>0.2</v>
      </c>
      <c r="T71" s="148" t="str">
        <f t="shared" ref="T71:T74" si="55">IF(D71+J71+N71=C71,"〇","✖")</f>
        <v>〇</v>
      </c>
      <c r="U71" s="158">
        <f t="shared" ref="U71:U72" si="56">E71+K71+O71</f>
        <v>100</v>
      </c>
      <c r="W71" s="151"/>
      <c r="X71" s="151"/>
      <c r="Y71" s="151"/>
      <c r="Z71" s="151"/>
      <c r="AA71" s="151"/>
      <c r="AB71" s="151"/>
      <c r="AC71" s="151"/>
      <c r="AD71" s="151"/>
      <c r="AE71" s="151"/>
      <c r="AF71" s="151"/>
      <c r="AG71" s="151"/>
      <c r="AH71" s="151"/>
      <c r="AI71" s="151"/>
      <c r="AJ71" s="151"/>
      <c r="AK71" s="151"/>
      <c r="AL71" s="151"/>
      <c r="AM71" s="151"/>
      <c r="AN71" s="151"/>
      <c r="AO71" s="151"/>
      <c r="AP71" s="151"/>
      <c r="AQ71" s="151"/>
    </row>
    <row r="72" spans="1:43" ht="17.25" customHeight="1">
      <c r="A72" s="394"/>
      <c r="B72" s="141" t="s">
        <v>304</v>
      </c>
      <c r="C72" s="204">
        <v>461228</v>
      </c>
      <c r="D72" s="204">
        <v>285057</v>
      </c>
      <c r="E72" s="205">
        <v>61.8</v>
      </c>
      <c r="F72" s="204">
        <v>86142</v>
      </c>
      <c r="G72" s="206">
        <v>18.7</v>
      </c>
      <c r="H72" s="204">
        <v>39693</v>
      </c>
      <c r="I72" s="207">
        <v>8.6</v>
      </c>
      <c r="J72" s="204">
        <v>32427</v>
      </c>
      <c r="K72" s="207">
        <v>7</v>
      </c>
      <c r="L72" s="204">
        <v>32412</v>
      </c>
      <c r="M72" s="207">
        <v>7</v>
      </c>
      <c r="N72" s="204">
        <v>143743</v>
      </c>
      <c r="O72" s="206">
        <v>31.2</v>
      </c>
      <c r="P72" s="204">
        <v>24918</v>
      </c>
      <c r="Q72" s="207">
        <v>5.4</v>
      </c>
      <c r="R72" s="109">
        <v>1076</v>
      </c>
      <c r="S72" s="207">
        <v>0.2</v>
      </c>
      <c r="T72" s="148" t="str">
        <f t="shared" si="55"/>
        <v>✖</v>
      </c>
      <c r="U72" s="158">
        <f t="shared" si="56"/>
        <v>100</v>
      </c>
      <c r="W72" s="151"/>
      <c r="X72" s="151"/>
      <c r="Y72" s="151"/>
      <c r="Z72" s="151"/>
      <c r="AA72" s="151"/>
      <c r="AB72" s="151"/>
      <c r="AC72" s="151"/>
      <c r="AD72" s="151"/>
      <c r="AE72" s="151"/>
      <c r="AF72" s="151"/>
      <c r="AG72" s="151"/>
      <c r="AH72" s="151"/>
      <c r="AI72" s="151"/>
      <c r="AJ72" s="151"/>
      <c r="AK72" s="151"/>
      <c r="AL72" s="151"/>
      <c r="AM72" s="151"/>
      <c r="AN72" s="151"/>
      <c r="AO72" s="151"/>
      <c r="AP72" s="151"/>
      <c r="AQ72" s="151"/>
    </row>
    <row r="73" spans="1:43" ht="17.25" customHeight="1">
      <c r="A73" s="394"/>
      <c r="B73" s="141" t="s">
        <v>305</v>
      </c>
      <c r="C73" s="204">
        <v>454092</v>
      </c>
      <c r="D73" s="204">
        <v>276872</v>
      </c>
      <c r="E73" s="205">
        <v>61</v>
      </c>
      <c r="F73" s="204">
        <v>87578</v>
      </c>
      <c r="G73" s="206">
        <v>19.3</v>
      </c>
      <c r="H73" s="204">
        <v>38696</v>
      </c>
      <c r="I73" s="207">
        <v>8.5</v>
      </c>
      <c r="J73" s="204">
        <v>31497</v>
      </c>
      <c r="K73" s="207">
        <v>7</v>
      </c>
      <c r="L73" s="204">
        <v>31459</v>
      </c>
      <c r="M73" s="207">
        <v>7</v>
      </c>
      <c r="N73" s="204">
        <v>145723</v>
      </c>
      <c r="O73" s="206">
        <v>32</v>
      </c>
      <c r="P73" s="204">
        <v>32789</v>
      </c>
      <c r="Q73" s="207">
        <v>7.2</v>
      </c>
      <c r="R73" s="109">
        <v>965</v>
      </c>
      <c r="S73" s="207">
        <v>0.2</v>
      </c>
      <c r="T73" s="148" t="str">
        <f t="shared" si="55"/>
        <v>〇</v>
      </c>
      <c r="U73" s="158">
        <f>E73+K73+O73</f>
        <v>100</v>
      </c>
      <c r="W73" s="151"/>
      <c r="X73" s="151"/>
      <c r="Y73" s="151"/>
      <c r="Z73" s="151"/>
      <c r="AA73" s="151"/>
      <c r="AB73" s="151"/>
      <c r="AC73" s="151"/>
      <c r="AD73" s="151"/>
      <c r="AE73" s="151"/>
      <c r="AF73" s="151"/>
      <c r="AG73" s="151"/>
      <c r="AH73" s="151"/>
      <c r="AI73" s="151"/>
      <c r="AJ73" s="151"/>
      <c r="AK73" s="151"/>
      <c r="AL73" s="151"/>
      <c r="AM73" s="151"/>
      <c r="AN73" s="151"/>
      <c r="AO73" s="151"/>
      <c r="AP73" s="151"/>
      <c r="AQ73" s="151"/>
    </row>
    <row r="74" spans="1:43" ht="17.25" customHeight="1">
      <c r="A74" s="394"/>
      <c r="B74" s="141" t="s">
        <v>308</v>
      </c>
      <c r="C74" s="204">
        <v>443303</v>
      </c>
      <c r="D74" s="204">
        <v>284253</v>
      </c>
      <c r="E74" s="205">
        <v>64.2</v>
      </c>
      <c r="F74" s="204">
        <v>86709</v>
      </c>
      <c r="G74" s="206">
        <v>19.600000000000001</v>
      </c>
      <c r="H74" s="204">
        <v>38546</v>
      </c>
      <c r="I74" s="207">
        <v>8.6999999999999993</v>
      </c>
      <c r="J74" s="204">
        <v>27677</v>
      </c>
      <c r="K74" s="207">
        <v>6.2</v>
      </c>
      <c r="L74" s="204">
        <v>27651</v>
      </c>
      <c r="M74" s="207">
        <v>6.2</v>
      </c>
      <c r="N74" s="204">
        <v>131373</v>
      </c>
      <c r="O74" s="206">
        <v>29.6</v>
      </c>
      <c r="P74" s="204">
        <v>25498</v>
      </c>
      <c r="Q74" s="207">
        <v>5.7</v>
      </c>
      <c r="R74" s="109">
        <v>2031</v>
      </c>
      <c r="S74" s="207">
        <v>0.5</v>
      </c>
      <c r="T74" s="148" t="str">
        <f t="shared" si="55"/>
        <v>〇</v>
      </c>
      <c r="U74" s="158">
        <f t="shared" ref="U74" si="57">E74+K74+O74</f>
        <v>100</v>
      </c>
      <c r="W74" s="151"/>
      <c r="X74" s="151"/>
      <c r="Y74" s="151"/>
      <c r="Z74" s="151"/>
      <c r="AA74" s="151"/>
      <c r="AB74" s="151"/>
      <c r="AC74" s="151"/>
      <c r="AD74" s="151"/>
      <c r="AE74" s="151"/>
      <c r="AF74" s="151"/>
      <c r="AG74" s="151"/>
      <c r="AH74" s="151"/>
      <c r="AI74" s="151"/>
      <c r="AJ74" s="151"/>
      <c r="AK74" s="151"/>
      <c r="AL74" s="151"/>
      <c r="AM74" s="151"/>
      <c r="AN74" s="151"/>
      <c r="AO74" s="151"/>
      <c r="AP74" s="151"/>
      <c r="AQ74" s="151"/>
    </row>
    <row r="75" spans="1:43" ht="17.25" customHeight="1">
      <c r="A75" s="401"/>
      <c r="B75" s="191" t="s">
        <v>320</v>
      </c>
      <c r="C75" s="235">
        <v>472193</v>
      </c>
      <c r="D75" s="235">
        <v>299534</v>
      </c>
      <c r="E75" s="236">
        <v>63.434654897467766</v>
      </c>
      <c r="F75" s="235">
        <v>93804</v>
      </c>
      <c r="G75" s="237">
        <v>19.865605801017804</v>
      </c>
      <c r="H75" s="235">
        <v>37979</v>
      </c>
      <c r="I75" s="238">
        <v>8.0431094912461649</v>
      </c>
      <c r="J75" s="235">
        <v>40621</v>
      </c>
      <c r="K75" s="238">
        <v>8.6026264684143978</v>
      </c>
      <c r="L75" s="235">
        <v>40591</v>
      </c>
      <c r="M75" s="238">
        <v>8.5962731340786505</v>
      </c>
      <c r="N75" s="235">
        <v>132038</v>
      </c>
      <c r="O75" s="237">
        <v>27.962718634117827</v>
      </c>
      <c r="P75" s="235">
        <v>23092</v>
      </c>
      <c r="Q75" s="238">
        <v>4.8903732160366626</v>
      </c>
      <c r="R75" s="239">
        <v>2314</v>
      </c>
      <c r="S75" s="238">
        <v>0.49005385509738608</v>
      </c>
      <c r="T75" s="192" t="str">
        <f t="shared" ref="T75" si="58">IF(D75+J75+N75=C75,"〇","✖")</f>
        <v>〇</v>
      </c>
      <c r="U75" s="193">
        <f t="shared" ref="U75" si="59">E75+K75+O75</f>
        <v>100</v>
      </c>
      <c r="W75" s="151"/>
      <c r="X75" s="151"/>
      <c r="Y75" s="151"/>
      <c r="Z75" s="151"/>
      <c r="AA75" s="151"/>
      <c r="AB75" s="151"/>
      <c r="AC75" s="151"/>
      <c r="AD75" s="151"/>
      <c r="AE75" s="151"/>
      <c r="AF75" s="151"/>
      <c r="AG75" s="151"/>
      <c r="AH75" s="151"/>
      <c r="AI75" s="151"/>
      <c r="AJ75" s="151"/>
      <c r="AK75" s="151"/>
      <c r="AL75" s="151"/>
      <c r="AM75" s="151"/>
      <c r="AN75" s="151"/>
      <c r="AO75" s="151"/>
      <c r="AP75" s="151"/>
      <c r="AQ75" s="151"/>
    </row>
    <row r="76" spans="1:43" ht="17.25" customHeight="1">
      <c r="A76" s="383" t="s">
        <v>58</v>
      </c>
      <c r="B76" s="141" t="s">
        <v>300</v>
      </c>
      <c r="C76" s="109">
        <v>1043420</v>
      </c>
      <c r="D76" s="204">
        <v>515680</v>
      </c>
      <c r="E76" s="205">
        <v>49.4</v>
      </c>
      <c r="F76" s="204">
        <v>185414</v>
      </c>
      <c r="G76" s="206">
        <v>17.8</v>
      </c>
      <c r="H76" s="204">
        <v>109953</v>
      </c>
      <c r="I76" s="207">
        <v>10.5</v>
      </c>
      <c r="J76" s="204">
        <v>125489</v>
      </c>
      <c r="K76" s="207">
        <v>12</v>
      </c>
      <c r="L76" s="204">
        <v>119652</v>
      </c>
      <c r="M76" s="207">
        <v>11.5</v>
      </c>
      <c r="N76" s="204">
        <v>402251</v>
      </c>
      <c r="O76" s="206">
        <v>38.6</v>
      </c>
      <c r="P76" s="204">
        <v>219557</v>
      </c>
      <c r="Q76" s="207">
        <v>21</v>
      </c>
      <c r="R76" s="109">
        <v>17112</v>
      </c>
      <c r="S76" s="207">
        <v>1.6</v>
      </c>
      <c r="T76" s="148" t="str">
        <f t="shared" ref="T76:T79" si="60">IF(D76+J76+N76=C76,"〇","✖")</f>
        <v>〇</v>
      </c>
      <c r="U76" s="158">
        <f t="shared" ref="U76:U79" si="61">E76+K76+O76</f>
        <v>100</v>
      </c>
      <c r="W76" s="151"/>
      <c r="X76" s="151"/>
      <c r="Y76" s="151"/>
      <c r="Z76" s="151"/>
      <c r="AA76" s="151"/>
      <c r="AB76" s="151"/>
      <c r="AC76" s="151"/>
      <c r="AD76" s="151"/>
      <c r="AE76" s="151"/>
      <c r="AF76" s="151"/>
      <c r="AG76" s="151"/>
      <c r="AH76" s="151"/>
      <c r="AI76" s="151"/>
      <c r="AJ76" s="151"/>
      <c r="AK76" s="151"/>
      <c r="AL76" s="151"/>
      <c r="AM76" s="151"/>
      <c r="AN76" s="151"/>
      <c r="AO76" s="151"/>
      <c r="AP76" s="151"/>
      <c r="AQ76" s="151"/>
    </row>
    <row r="77" spans="1:43" ht="17.25" customHeight="1">
      <c r="A77" s="394"/>
      <c r="B77" s="141" t="s">
        <v>304</v>
      </c>
      <c r="C77" s="109">
        <v>963658</v>
      </c>
      <c r="D77" s="204">
        <v>554352</v>
      </c>
      <c r="E77" s="205">
        <v>57.5</v>
      </c>
      <c r="F77" s="204">
        <v>184454</v>
      </c>
      <c r="G77" s="206">
        <v>19.100000000000001</v>
      </c>
      <c r="H77" s="204">
        <v>111531</v>
      </c>
      <c r="I77" s="207">
        <v>11.6</v>
      </c>
      <c r="J77" s="204">
        <v>116848</v>
      </c>
      <c r="K77" s="207">
        <v>12.1</v>
      </c>
      <c r="L77" s="204">
        <v>113972</v>
      </c>
      <c r="M77" s="207">
        <v>11.8</v>
      </c>
      <c r="N77" s="204">
        <v>292458</v>
      </c>
      <c r="O77" s="206">
        <v>30.5</v>
      </c>
      <c r="P77" s="204">
        <v>68169</v>
      </c>
      <c r="Q77" s="207">
        <v>7.1</v>
      </c>
      <c r="R77" s="109">
        <v>11204</v>
      </c>
      <c r="S77" s="207">
        <v>1.2</v>
      </c>
      <c r="T77" s="148" t="str">
        <f t="shared" si="60"/>
        <v>〇</v>
      </c>
      <c r="U77" s="158">
        <f t="shared" si="61"/>
        <v>100.1</v>
      </c>
      <c r="W77" s="151"/>
      <c r="X77" s="151"/>
      <c r="Y77" s="151"/>
      <c r="Z77" s="151"/>
      <c r="AA77" s="151"/>
      <c r="AB77" s="151"/>
      <c r="AC77" s="151"/>
      <c r="AD77" s="151"/>
      <c r="AE77" s="151"/>
      <c r="AF77" s="151"/>
      <c r="AG77" s="151"/>
      <c r="AH77" s="151"/>
      <c r="AI77" s="151"/>
      <c r="AJ77" s="151"/>
      <c r="AK77" s="151"/>
      <c r="AL77" s="151"/>
      <c r="AM77" s="151"/>
      <c r="AN77" s="151"/>
      <c r="AO77" s="151"/>
      <c r="AP77" s="151"/>
      <c r="AQ77" s="151"/>
    </row>
    <row r="78" spans="1:43" ht="17.25" customHeight="1">
      <c r="A78" s="394"/>
      <c r="B78" s="141" t="s">
        <v>305</v>
      </c>
      <c r="C78" s="109">
        <v>963856</v>
      </c>
      <c r="D78" s="204">
        <v>537854</v>
      </c>
      <c r="E78" s="205">
        <v>55.8</v>
      </c>
      <c r="F78" s="204">
        <v>183511</v>
      </c>
      <c r="G78" s="206">
        <v>19</v>
      </c>
      <c r="H78" s="204">
        <v>106604</v>
      </c>
      <c r="I78" s="207">
        <v>11.1</v>
      </c>
      <c r="J78" s="204">
        <v>116878</v>
      </c>
      <c r="K78" s="207">
        <v>12.1</v>
      </c>
      <c r="L78" s="204">
        <v>116840</v>
      </c>
      <c r="M78" s="207">
        <v>12.1</v>
      </c>
      <c r="N78" s="204">
        <v>309124</v>
      </c>
      <c r="O78" s="206">
        <v>32.1</v>
      </c>
      <c r="P78" s="204">
        <v>71712</v>
      </c>
      <c r="Q78" s="207">
        <v>7.4</v>
      </c>
      <c r="R78" s="109">
        <v>16288</v>
      </c>
      <c r="S78" s="207">
        <v>1.7</v>
      </c>
      <c r="T78" s="148" t="str">
        <f t="shared" si="60"/>
        <v>〇</v>
      </c>
      <c r="U78" s="158">
        <f t="shared" si="61"/>
        <v>100</v>
      </c>
      <c r="W78" s="151"/>
      <c r="X78" s="151"/>
      <c r="Y78" s="151"/>
      <c r="Z78" s="151"/>
      <c r="AA78" s="151"/>
      <c r="AB78" s="151"/>
      <c r="AC78" s="151"/>
      <c r="AD78" s="151"/>
      <c r="AE78" s="151"/>
      <c r="AF78" s="151"/>
      <c r="AG78" s="151"/>
      <c r="AH78" s="151"/>
      <c r="AI78" s="151"/>
      <c r="AJ78" s="151"/>
      <c r="AK78" s="151"/>
      <c r="AL78" s="151"/>
      <c r="AM78" s="151"/>
      <c r="AN78" s="151"/>
      <c r="AO78" s="151"/>
      <c r="AP78" s="151"/>
      <c r="AQ78" s="151"/>
    </row>
    <row r="79" spans="1:43" ht="17.25" customHeight="1">
      <c r="A79" s="394"/>
      <c r="B79" s="141" t="s">
        <v>308</v>
      </c>
      <c r="C79" s="109">
        <v>931550.6</v>
      </c>
      <c r="D79" s="204">
        <v>549674.33600000001</v>
      </c>
      <c r="E79" s="205">
        <v>58.9</v>
      </c>
      <c r="F79" s="204">
        <v>176300.736</v>
      </c>
      <c r="G79" s="206">
        <v>18.899999999999999</v>
      </c>
      <c r="H79" s="204">
        <v>115827.497</v>
      </c>
      <c r="I79" s="207">
        <v>12.4</v>
      </c>
      <c r="J79" s="204">
        <v>110389.15700000001</v>
      </c>
      <c r="K79" s="207">
        <v>11.9</v>
      </c>
      <c r="L79" s="204">
        <v>110356.799</v>
      </c>
      <c r="M79" s="207">
        <v>11.8</v>
      </c>
      <c r="N79" s="204">
        <v>271487.10699999996</v>
      </c>
      <c r="O79" s="206">
        <v>29.200000000000003</v>
      </c>
      <c r="P79" s="204">
        <v>68894.02</v>
      </c>
      <c r="Q79" s="207">
        <v>7.4</v>
      </c>
      <c r="R79" s="109">
        <v>13606.964</v>
      </c>
      <c r="S79" s="207">
        <v>1.5</v>
      </c>
      <c r="T79" s="148" t="str">
        <f t="shared" si="60"/>
        <v>〇</v>
      </c>
      <c r="U79" s="158">
        <f t="shared" si="61"/>
        <v>100</v>
      </c>
      <c r="W79" s="151"/>
      <c r="X79" s="151"/>
      <c r="Y79" s="151"/>
      <c r="Z79" s="151"/>
      <c r="AA79" s="151"/>
      <c r="AB79" s="151"/>
      <c r="AC79" s="151"/>
      <c r="AD79" s="151"/>
      <c r="AE79" s="151"/>
      <c r="AF79" s="151"/>
      <c r="AG79" s="151"/>
      <c r="AH79" s="151"/>
      <c r="AI79" s="151"/>
      <c r="AJ79" s="151"/>
      <c r="AK79" s="151"/>
      <c r="AL79" s="151"/>
      <c r="AM79" s="151"/>
      <c r="AN79" s="151"/>
      <c r="AO79" s="151"/>
      <c r="AP79" s="151"/>
      <c r="AQ79" s="151"/>
    </row>
    <row r="80" spans="1:43" ht="17.25" customHeight="1">
      <c r="A80" s="401"/>
      <c r="B80" s="191" t="s">
        <v>320</v>
      </c>
      <c r="C80" s="239">
        <v>984588</v>
      </c>
      <c r="D80" s="235">
        <v>565971</v>
      </c>
      <c r="E80" s="236">
        <v>57.4</v>
      </c>
      <c r="F80" s="235">
        <v>191519</v>
      </c>
      <c r="G80" s="237">
        <v>19.399999999999999</v>
      </c>
      <c r="H80" s="235">
        <v>104789</v>
      </c>
      <c r="I80" s="238">
        <v>10.6</v>
      </c>
      <c r="J80" s="235">
        <v>137800</v>
      </c>
      <c r="K80" s="238">
        <v>14</v>
      </c>
      <c r="L80" s="235">
        <v>137728</v>
      </c>
      <c r="M80" s="238">
        <v>14</v>
      </c>
      <c r="N80" s="235">
        <v>280817</v>
      </c>
      <c r="O80" s="237">
        <v>28.599999999999994</v>
      </c>
      <c r="P80" s="235">
        <v>64306</v>
      </c>
      <c r="Q80" s="238">
        <v>6.5</v>
      </c>
      <c r="R80" s="239">
        <v>13753</v>
      </c>
      <c r="S80" s="238">
        <v>1.4</v>
      </c>
      <c r="T80" s="192" t="str">
        <f t="shared" ref="T80" si="62">IF(D80+J80+N80=C80,"〇","✖")</f>
        <v>〇</v>
      </c>
      <c r="U80" s="193">
        <f t="shared" ref="U80" si="63">E80+K80+O80</f>
        <v>100</v>
      </c>
      <c r="W80" s="151"/>
      <c r="X80" s="151"/>
      <c r="Y80" s="151"/>
      <c r="Z80" s="151"/>
      <c r="AA80" s="151"/>
      <c r="AB80" s="151"/>
      <c r="AC80" s="151"/>
      <c r="AD80" s="151"/>
      <c r="AE80" s="151"/>
      <c r="AF80" s="151"/>
      <c r="AG80" s="151"/>
      <c r="AH80" s="151"/>
      <c r="AI80" s="151"/>
      <c r="AJ80" s="151"/>
      <c r="AK80" s="151"/>
      <c r="AL80" s="151"/>
      <c r="AM80" s="151"/>
      <c r="AN80" s="151"/>
      <c r="AO80" s="151"/>
      <c r="AP80" s="151"/>
      <c r="AQ80" s="151"/>
    </row>
    <row r="81" spans="1:43" ht="17.25" customHeight="1">
      <c r="A81" s="383" t="s">
        <v>132</v>
      </c>
      <c r="B81" s="141" t="s">
        <v>300</v>
      </c>
      <c r="C81" s="204">
        <v>414502</v>
      </c>
      <c r="D81" s="204">
        <v>199230</v>
      </c>
      <c r="E81" s="205">
        <v>48.1</v>
      </c>
      <c r="F81" s="204">
        <v>79752</v>
      </c>
      <c r="G81" s="206">
        <v>19.2</v>
      </c>
      <c r="H81" s="204">
        <v>33656</v>
      </c>
      <c r="I81" s="207">
        <v>8.1</v>
      </c>
      <c r="J81" s="204">
        <v>44540</v>
      </c>
      <c r="K81" s="207">
        <v>10.7</v>
      </c>
      <c r="L81" s="204">
        <v>43674</v>
      </c>
      <c r="M81" s="207">
        <v>10.5</v>
      </c>
      <c r="N81" s="204">
        <v>170732</v>
      </c>
      <c r="O81" s="206">
        <v>41.2</v>
      </c>
      <c r="P81" s="204">
        <v>97212</v>
      </c>
      <c r="Q81" s="207">
        <v>23.5</v>
      </c>
      <c r="R81" s="109">
        <v>6845</v>
      </c>
      <c r="S81" s="207">
        <v>1.7</v>
      </c>
      <c r="T81" s="148" t="str">
        <f t="shared" ref="T81:T84" si="64">IF(D81+J81+N81=C81,"〇","✖")</f>
        <v>〇</v>
      </c>
      <c r="U81" s="158">
        <f t="shared" ref="U81:U84" si="65">E81+K81+O81</f>
        <v>100</v>
      </c>
      <c r="W81" s="151"/>
      <c r="X81" s="151"/>
      <c r="Y81" s="151"/>
      <c r="Z81" s="151"/>
      <c r="AA81" s="151"/>
      <c r="AB81" s="151"/>
      <c r="AC81" s="151"/>
      <c r="AD81" s="151"/>
      <c r="AE81" s="151"/>
      <c r="AF81" s="151"/>
      <c r="AG81" s="151"/>
      <c r="AH81" s="151"/>
      <c r="AI81" s="151"/>
      <c r="AJ81" s="151"/>
      <c r="AK81" s="151"/>
      <c r="AL81" s="151"/>
      <c r="AM81" s="151"/>
      <c r="AN81" s="151"/>
      <c r="AO81" s="151"/>
      <c r="AP81" s="151"/>
      <c r="AQ81" s="151"/>
    </row>
    <row r="82" spans="1:43" ht="17.25" customHeight="1">
      <c r="A82" s="394"/>
      <c r="B82" s="141" t="s">
        <v>304</v>
      </c>
      <c r="C82" s="204">
        <v>383657</v>
      </c>
      <c r="D82" s="204">
        <v>234062</v>
      </c>
      <c r="E82" s="205">
        <v>61</v>
      </c>
      <c r="F82" s="204">
        <v>79842</v>
      </c>
      <c r="G82" s="206">
        <v>20.8</v>
      </c>
      <c r="H82" s="204">
        <v>47717</v>
      </c>
      <c r="I82" s="207">
        <v>12.4</v>
      </c>
      <c r="J82" s="204">
        <v>51043</v>
      </c>
      <c r="K82" s="207">
        <v>13.3</v>
      </c>
      <c r="L82" s="204">
        <v>50769</v>
      </c>
      <c r="M82" s="207">
        <v>13.2</v>
      </c>
      <c r="N82" s="204">
        <v>98552</v>
      </c>
      <c r="O82" s="206">
        <v>25.7</v>
      </c>
      <c r="P82" s="204">
        <v>21650</v>
      </c>
      <c r="Q82" s="207">
        <v>5.6</v>
      </c>
      <c r="R82" s="109">
        <v>3439</v>
      </c>
      <c r="S82" s="207">
        <v>0.9</v>
      </c>
      <c r="T82" s="148" t="str">
        <f t="shared" si="64"/>
        <v>〇</v>
      </c>
      <c r="U82" s="158">
        <f t="shared" si="65"/>
        <v>100</v>
      </c>
      <c r="W82" s="151"/>
      <c r="X82" s="151"/>
      <c r="Y82" s="151"/>
      <c r="Z82" s="151"/>
      <c r="AA82" s="151"/>
      <c r="AB82" s="151"/>
      <c r="AC82" s="151"/>
      <c r="AD82" s="151"/>
      <c r="AE82" s="151"/>
      <c r="AF82" s="151"/>
      <c r="AG82" s="151"/>
      <c r="AH82" s="151"/>
      <c r="AI82" s="151"/>
      <c r="AJ82" s="151"/>
      <c r="AK82" s="151"/>
      <c r="AL82" s="151"/>
      <c r="AM82" s="151"/>
      <c r="AN82" s="151"/>
      <c r="AO82" s="151"/>
      <c r="AP82" s="151"/>
      <c r="AQ82" s="151"/>
    </row>
    <row r="83" spans="1:43" ht="17.25" customHeight="1">
      <c r="A83" s="394"/>
      <c r="B83" s="141" t="s">
        <v>305</v>
      </c>
      <c r="C83" s="204">
        <v>375818</v>
      </c>
      <c r="D83" s="204">
        <v>214461</v>
      </c>
      <c r="E83" s="205">
        <v>57.1</v>
      </c>
      <c r="F83" s="204">
        <v>80339</v>
      </c>
      <c r="G83" s="206">
        <v>21.4</v>
      </c>
      <c r="H83" s="204">
        <v>37251</v>
      </c>
      <c r="I83" s="207">
        <v>9.9</v>
      </c>
      <c r="J83" s="204">
        <v>50038</v>
      </c>
      <c r="K83" s="207">
        <v>13.3</v>
      </c>
      <c r="L83" s="204">
        <v>50038</v>
      </c>
      <c r="M83" s="207">
        <v>13.3</v>
      </c>
      <c r="N83" s="204">
        <v>111319</v>
      </c>
      <c r="O83" s="206">
        <v>29.6</v>
      </c>
      <c r="P83" s="204">
        <v>26114</v>
      </c>
      <c r="Q83" s="207">
        <v>7</v>
      </c>
      <c r="R83" s="109">
        <v>4295</v>
      </c>
      <c r="S83" s="207">
        <v>1.1000000000000001</v>
      </c>
      <c r="T83" s="148" t="str">
        <f t="shared" si="64"/>
        <v>〇</v>
      </c>
      <c r="U83" s="158">
        <f t="shared" si="65"/>
        <v>100</v>
      </c>
      <c r="W83" s="151"/>
      <c r="X83" s="151"/>
      <c r="Y83" s="151"/>
      <c r="Z83" s="151"/>
      <c r="AA83" s="151"/>
      <c r="AB83" s="151"/>
      <c r="AC83" s="151"/>
      <c r="AD83" s="151"/>
      <c r="AE83" s="151"/>
      <c r="AF83" s="151"/>
      <c r="AG83" s="151"/>
      <c r="AH83" s="151"/>
      <c r="AI83" s="151"/>
      <c r="AJ83" s="151"/>
      <c r="AK83" s="151"/>
      <c r="AL83" s="151"/>
      <c r="AM83" s="151"/>
      <c r="AN83" s="151"/>
      <c r="AO83" s="151"/>
      <c r="AP83" s="151"/>
      <c r="AQ83" s="151"/>
    </row>
    <row r="84" spans="1:43" ht="17.25" customHeight="1">
      <c r="A84" s="394"/>
      <c r="B84" s="141" t="s">
        <v>308</v>
      </c>
      <c r="C84" s="204">
        <v>377741</v>
      </c>
      <c r="D84" s="204">
        <v>221724</v>
      </c>
      <c r="E84" s="205">
        <v>58.7</v>
      </c>
      <c r="F84" s="204">
        <v>79252</v>
      </c>
      <c r="G84" s="206">
        <v>21</v>
      </c>
      <c r="H84" s="204">
        <v>39102</v>
      </c>
      <c r="I84" s="207">
        <v>10.3</v>
      </c>
      <c r="J84" s="204">
        <v>46152</v>
      </c>
      <c r="K84" s="207">
        <v>12.2</v>
      </c>
      <c r="L84" s="204">
        <v>46152</v>
      </c>
      <c r="M84" s="207">
        <v>12.2</v>
      </c>
      <c r="N84" s="204">
        <v>109865</v>
      </c>
      <c r="O84" s="206">
        <v>29.099999999999998</v>
      </c>
      <c r="P84" s="204">
        <v>25839</v>
      </c>
      <c r="Q84" s="207">
        <v>6.8</v>
      </c>
      <c r="R84" s="109">
        <v>7881</v>
      </c>
      <c r="S84" s="207">
        <v>2.1</v>
      </c>
      <c r="T84" s="148" t="str">
        <f t="shared" si="64"/>
        <v>〇</v>
      </c>
      <c r="U84" s="158">
        <f t="shared" si="65"/>
        <v>100</v>
      </c>
      <c r="W84" s="151"/>
      <c r="X84" s="151"/>
      <c r="Y84" s="151"/>
      <c r="Z84" s="151"/>
      <c r="AA84" s="151"/>
      <c r="AB84" s="151"/>
      <c r="AC84" s="151"/>
      <c r="AD84" s="151"/>
      <c r="AE84" s="151"/>
      <c r="AF84" s="151"/>
      <c r="AG84" s="151"/>
      <c r="AH84" s="151"/>
      <c r="AI84" s="151"/>
      <c r="AJ84" s="151"/>
      <c r="AK84" s="151"/>
      <c r="AL84" s="151"/>
      <c r="AM84" s="151"/>
      <c r="AN84" s="151"/>
      <c r="AO84" s="151"/>
      <c r="AP84" s="151"/>
      <c r="AQ84" s="151"/>
    </row>
    <row r="85" spans="1:43" ht="17.25" customHeight="1">
      <c r="A85" s="401"/>
      <c r="B85" s="191" t="s">
        <v>320</v>
      </c>
      <c r="C85" s="235">
        <v>389501</v>
      </c>
      <c r="D85" s="235">
        <v>229910</v>
      </c>
      <c r="E85" s="236">
        <v>59</v>
      </c>
      <c r="F85" s="235">
        <v>84520</v>
      </c>
      <c r="G85" s="237">
        <v>21.7</v>
      </c>
      <c r="H85" s="235">
        <v>37124</v>
      </c>
      <c r="I85" s="238">
        <v>9.5</v>
      </c>
      <c r="J85" s="235">
        <v>55047</v>
      </c>
      <c r="K85" s="238">
        <v>14.1</v>
      </c>
      <c r="L85" s="235">
        <v>55046</v>
      </c>
      <c r="M85" s="238">
        <v>14.1</v>
      </c>
      <c r="N85" s="235">
        <v>104544</v>
      </c>
      <c r="O85" s="237">
        <v>26.9</v>
      </c>
      <c r="P85" s="235">
        <v>22127</v>
      </c>
      <c r="Q85" s="238">
        <v>5.7</v>
      </c>
      <c r="R85" s="239">
        <v>2679</v>
      </c>
      <c r="S85" s="238">
        <v>0.7</v>
      </c>
      <c r="T85" s="192" t="str">
        <f t="shared" ref="T85" si="66">IF(D85+J85+N85=C85,"〇","✖")</f>
        <v>〇</v>
      </c>
      <c r="U85" s="193">
        <f t="shared" ref="U85" si="67">E85+K85+O85</f>
        <v>100</v>
      </c>
      <c r="W85" s="151"/>
      <c r="X85" s="151"/>
      <c r="Y85" s="151"/>
      <c r="Z85" s="151"/>
      <c r="AA85" s="151"/>
      <c r="AB85" s="151"/>
      <c r="AC85" s="151"/>
      <c r="AD85" s="151"/>
      <c r="AE85" s="151"/>
      <c r="AF85" s="151"/>
      <c r="AG85" s="151"/>
      <c r="AH85" s="151"/>
      <c r="AI85" s="151"/>
      <c r="AJ85" s="151"/>
      <c r="AK85" s="151"/>
      <c r="AL85" s="151"/>
      <c r="AM85" s="151"/>
      <c r="AN85" s="151"/>
      <c r="AO85" s="151"/>
      <c r="AP85" s="151"/>
      <c r="AQ85" s="151"/>
    </row>
    <row r="86" spans="1:43" ht="17.25" customHeight="1">
      <c r="A86" s="383" t="s">
        <v>59</v>
      </c>
      <c r="B86" s="141" t="s">
        <v>300</v>
      </c>
      <c r="C86" s="109">
        <v>778024</v>
      </c>
      <c r="D86" s="204">
        <v>378148</v>
      </c>
      <c r="E86" s="205">
        <v>48.6</v>
      </c>
      <c r="F86" s="204">
        <v>139405</v>
      </c>
      <c r="G86" s="206">
        <v>17.899999999999999</v>
      </c>
      <c r="H86" s="204">
        <v>68976</v>
      </c>
      <c r="I86" s="207">
        <v>8.9</v>
      </c>
      <c r="J86" s="204">
        <v>73548</v>
      </c>
      <c r="K86" s="207">
        <v>9.5</v>
      </c>
      <c r="L86" s="204">
        <v>67810</v>
      </c>
      <c r="M86" s="207">
        <v>8.6999999999999993</v>
      </c>
      <c r="N86" s="204">
        <v>326328</v>
      </c>
      <c r="O86" s="206">
        <v>41.9</v>
      </c>
      <c r="P86" s="204">
        <v>173067</v>
      </c>
      <c r="Q86" s="207">
        <v>22.2</v>
      </c>
      <c r="R86" s="109">
        <v>44181</v>
      </c>
      <c r="S86" s="207">
        <v>5.7</v>
      </c>
      <c r="T86" s="148" t="str">
        <f t="shared" ref="T86:T89" si="68">IF(D86+J86+N86=C86,"〇","✖")</f>
        <v>〇</v>
      </c>
      <c r="U86" s="158">
        <f t="shared" ref="U86:U89" si="69">E86+K86+O86</f>
        <v>100</v>
      </c>
      <c r="W86" s="151"/>
      <c r="X86" s="151"/>
      <c r="Y86" s="151"/>
      <c r="Z86" s="151"/>
      <c r="AA86" s="151"/>
      <c r="AB86" s="151"/>
      <c r="AC86" s="151"/>
      <c r="AD86" s="151"/>
      <c r="AE86" s="151"/>
      <c r="AF86" s="151"/>
      <c r="AG86" s="151"/>
      <c r="AH86" s="151"/>
      <c r="AI86" s="151"/>
      <c r="AJ86" s="151"/>
      <c r="AK86" s="151"/>
      <c r="AL86" s="151"/>
      <c r="AM86" s="151"/>
      <c r="AN86" s="151"/>
      <c r="AO86" s="151"/>
      <c r="AP86" s="151"/>
      <c r="AQ86" s="151"/>
    </row>
    <row r="87" spans="1:43" ht="17.25" customHeight="1">
      <c r="A87" s="394"/>
      <c r="B87" s="141" t="s">
        <v>304</v>
      </c>
      <c r="C87" s="109">
        <v>714073</v>
      </c>
      <c r="D87" s="204">
        <v>411589</v>
      </c>
      <c r="E87" s="205">
        <v>57.7</v>
      </c>
      <c r="F87" s="204">
        <v>139230</v>
      </c>
      <c r="G87" s="206">
        <v>19.5</v>
      </c>
      <c r="H87" s="204">
        <v>73145</v>
      </c>
      <c r="I87" s="207">
        <v>10.3</v>
      </c>
      <c r="J87" s="204">
        <v>85158</v>
      </c>
      <c r="K87" s="207">
        <v>11.9</v>
      </c>
      <c r="L87" s="204">
        <v>78007</v>
      </c>
      <c r="M87" s="207">
        <v>10.9</v>
      </c>
      <c r="N87" s="204">
        <v>217326</v>
      </c>
      <c r="O87" s="206">
        <v>30.4</v>
      </c>
      <c r="P87" s="204">
        <v>50594</v>
      </c>
      <c r="Q87" s="207">
        <v>7.1</v>
      </c>
      <c r="R87" s="109">
        <v>39508</v>
      </c>
      <c r="S87" s="207">
        <v>5.5</v>
      </c>
      <c r="T87" s="148" t="str">
        <f t="shared" si="68"/>
        <v>〇</v>
      </c>
      <c r="U87" s="158">
        <f t="shared" si="69"/>
        <v>100</v>
      </c>
      <c r="W87" s="151"/>
      <c r="X87" s="151"/>
      <c r="Y87" s="151"/>
      <c r="Z87" s="151"/>
      <c r="AA87" s="151"/>
      <c r="AB87" s="151"/>
      <c r="AC87" s="151"/>
      <c r="AD87" s="151"/>
      <c r="AE87" s="151"/>
      <c r="AF87" s="151"/>
      <c r="AG87" s="151"/>
      <c r="AH87" s="151"/>
      <c r="AI87" s="151"/>
      <c r="AJ87" s="151"/>
      <c r="AK87" s="151"/>
      <c r="AL87" s="151"/>
      <c r="AM87" s="151"/>
      <c r="AN87" s="151"/>
      <c r="AO87" s="151"/>
      <c r="AP87" s="151"/>
      <c r="AQ87" s="151"/>
    </row>
    <row r="88" spans="1:43" ht="17.25" customHeight="1">
      <c r="A88" s="394"/>
      <c r="B88" s="141" t="s">
        <v>305</v>
      </c>
      <c r="C88" s="109">
        <v>705188</v>
      </c>
      <c r="D88" s="204">
        <v>392256</v>
      </c>
      <c r="E88" s="205">
        <v>55.6</v>
      </c>
      <c r="F88" s="204">
        <v>140083</v>
      </c>
      <c r="G88" s="206">
        <v>19.899999999999999</v>
      </c>
      <c r="H88" s="204">
        <v>70708</v>
      </c>
      <c r="I88" s="207">
        <v>10</v>
      </c>
      <c r="J88" s="204">
        <v>82763</v>
      </c>
      <c r="K88" s="207">
        <v>11.7</v>
      </c>
      <c r="L88" s="204">
        <v>77438</v>
      </c>
      <c r="M88" s="207">
        <v>10.9</v>
      </c>
      <c r="N88" s="204">
        <v>230169</v>
      </c>
      <c r="O88" s="206">
        <v>32.6</v>
      </c>
      <c r="P88" s="204">
        <v>60336</v>
      </c>
      <c r="Q88" s="207">
        <v>8.6</v>
      </c>
      <c r="R88" s="109">
        <v>38672</v>
      </c>
      <c r="S88" s="207">
        <v>5.5</v>
      </c>
      <c r="T88" s="148" t="str">
        <f t="shared" si="68"/>
        <v>〇</v>
      </c>
      <c r="U88" s="158">
        <f t="shared" si="69"/>
        <v>99.9</v>
      </c>
      <c r="W88" s="151"/>
      <c r="X88" s="151"/>
      <c r="Y88" s="151"/>
      <c r="Z88" s="151"/>
      <c r="AA88" s="151"/>
      <c r="AB88" s="151"/>
      <c r="AC88" s="151"/>
      <c r="AD88" s="151"/>
      <c r="AE88" s="151"/>
      <c r="AF88" s="151"/>
      <c r="AG88" s="151"/>
      <c r="AH88" s="151"/>
      <c r="AI88" s="151"/>
      <c r="AJ88" s="151"/>
      <c r="AK88" s="151"/>
      <c r="AL88" s="151"/>
      <c r="AM88" s="151"/>
      <c r="AN88" s="151"/>
      <c r="AO88" s="151"/>
      <c r="AP88" s="151"/>
      <c r="AQ88" s="151"/>
    </row>
    <row r="89" spans="1:43" ht="17.25" customHeight="1">
      <c r="A89" s="394"/>
      <c r="B89" s="141" t="s">
        <v>308</v>
      </c>
      <c r="C89" s="109">
        <v>707638</v>
      </c>
      <c r="D89" s="204">
        <v>404113</v>
      </c>
      <c r="E89" s="205">
        <v>57.1</v>
      </c>
      <c r="F89" s="204">
        <v>137669</v>
      </c>
      <c r="G89" s="206">
        <v>19.399999999999999</v>
      </c>
      <c r="H89" s="204">
        <v>72610</v>
      </c>
      <c r="I89" s="207">
        <v>10.3</v>
      </c>
      <c r="J89" s="204">
        <v>84273</v>
      </c>
      <c r="K89" s="207">
        <v>11.9</v>
      </c>
      <c r="L89" s="204">
        <v>81836</v>
      </c>
      <c r="M89" s="207">
        <v>11.6</v>
      </c>
      <c r="N89" s="204">
        <v>219252</v>
      </c>
      <c r="O89" s="206">
        <v>31</v>
      </c>
      <c r="P89" s="204">
        <v>54784</v>
      </c>
      <c r="Q89" s="207">
        <v>7.7</v>
      </c>
      <c r="R89" s="109">
        <v>30335</v>
      </c>
      <c r="S89" s="207">
        <v>4.3</v>
      </c>
      <c r="T89" s="148" t="str">
        <f t="shared" si="68"/>
        <v>〇</v>
      </c>
      <c r="U89" s="158">
        <f t="shared" si="69"/>
        <v>100</v>
      </c>
      <c r="W89" s="151"/>
      <c r="X89" s="151"/>
      <c r="Y89" s="151"/>
      <c r="Z89" s="151"/>
      <c r="AA89" s="151"/>
      <c r="AB89" s="151"/>
      <c r="AC89" s="151"/>
      <c r="AD89" s="151"/>
      <c r="AE89" s="151"/>
      <c r="AF89" s="151"/>
      <c r="AG89" s="151"/>
      <c r="AH89" s="151"/>
      <c r="AI89" s="151"/>
      <c r="AJ89" s="151"/>
      <c r="AK89" s="151"/>
      <c r="AL89" s="151"/>
      <c r="AM89" s="151"/>
      <c r="AN89" s="151"/>
      <c r="AO89" s="151"/>
      <c r="AP89" s="151"/>
      <c r="AQ89" s="151"/>
    </row>
    <row r="90" spans="1:43" ht="17.25" customHeight="1">
      <c r="A90" s="401"/>
      <c r="B90" s="191" t="s">
        <v>320</v>
      </c>
      <c r="C90" s="239">
        <v>720667</v>
      </c>
      <c r="D90" s="235">
        <v>421841</v>
      </c>
      <c r="E90" s="236">
        <v>58.5</v>
      </c>
      <c r="F90" s="235">
        <v>149328</v>
      </c>
      <c r="G90" s="237">
        <v>20.7</v>
      </c>
      <c r="H90" s="235">
        <v>71265</v>
      </c>
      <c r="I90" s="238">
        <v>9.9</v>
      </c>
      <c r="J90" s="235">
        <v>74114</v>
      </c>
      <c r="K90" s="238">
        <v>10.3</v>
      </c>
      <c r="L90" s="235">
        <v>73745</v>
      </c>
      <c r="M90" s="238">
        <v>10.199999999999999</v>
      </c>
      <c r="N90" s="235">
        <v>224712</v>
      </c>
      <c r="O90" s="237">
        <v>31.2</v>
      </c>
      <c r="P90" s="235">
        <v>50752</v>
      </c>
      <c r="Q90" s="238">
        <v>7</v>
      </c>
      <c r="R90" s="239">
        <v>29411</v>
      </c>
      <c r="S90" s="238">
        <v>4.0999999999999996</v>
      </c>
      <c r="T90" s="192" t="str">
        <f t="shared" ref="T90" si="70">IF(D90+J90+N90=C90,"〇","✖")</f>
        <v>〇</v>
      </c>
      <c r="U90" s="193">
        <f t="shared" ref="U90" si="71">E90+K90+O90</f>
        <v>100</v>
      </c>
      <c r="W90" s="151"/>
      <c r="X90" s="151"/>
      <c r="Y90" s="151"/>
      <c r="Z90" s="151"/>
      <c r="AA90" s="151"/>
      <c r="AB90" s="151"/>
      <c r="AC90" s="151"/>
      <c r="AD90" s="151"/>
      <c r="AE90" s="151"/>
      <c r="AF90" s="151"/>
      <c r="AG90" s="151"/>
      <c r="AH90" s="151"/>
      <c r="AI90" s="151"/>
      <c r="AJ90" s="151"/>
      <c r="AK90" s="151"/>
      <c r="AL90" s="151"/>
      <c r="AM90" s="151"/>
      <c r="AN90" s="151"/>
      <c r="AO90" s="151"/>
      <c r="AP90" s="151"/>
      <c r="AQ90" s="151"/>
    </row>
    <row r="91" spans="1:43" ht="17.25" customHeight="1">
      <c r="A91" s="383" t="s">
        <v>91</v>
      </c>
      <c r="B91" s="141" t="s">
        <v>300</v>
      </c>
      <c r="C91" s="204">
        <v>677137</v>
      </c>
      <c r="D91" s="204">
        <v>322320</v>
      </c>
      <c r="E91" s="205">
        <v>47.6</v>
      </c>
      <c r="F91" s="204">
        <v>109322</v>
      </c>
      <c r="G91" s="206">
        <v>16.100000000000001</v>
      </c>
      <c r="H91" s="204">
        <v>71124</v>
      </c>
      <c r="I91" s="207">
        <v>10.5</v>
      </c>
      <c r="J91" s="204">
        <v>68889</v>
      </c>
      <c r="K91" s="207">
        <v>10.199999999999999</v>
      </c>
      <c r="L91" s="204">
        <v>68889</v>
      </c>
      <c r="M91" s="207">
        <v>10.199999999999999</v>
      </c>
      <c r="N91" s="204">
        <v>285928</v>
      </c>
      <c r="O91" s="206">
        <v>42.2</v>
      </c>
      <c r="P91" s="204">
        <v>131972</v>
      </c>
      <c r="Q91" s="207">
        <v>19.5</v>
      </c>
      <c r="R91" s="109">
        <v>35191</v>
      </c>
      <c r="S91" s="207">
        <v>5.2</v>
      </c>
      <c r="T91" s="148" t="str">
        <f t="shared" ref="T91:T94" si="72">IF(D91+J91+N91=C91,"〇","✖")</f>
        <v>〇</v>
      </c>
      <c r="U91" s="158">
        <f t="shared" ref="U91:U94" si="73">E91+K91+O91</f>
        <v>100</v>
      </c>
      <c r="W91" s="151"/>
      <c r="X91" s="151"/>
      <c r="Y91" s="151"/>
      <c r="Z91" s="151"/>
      <c r="AA91" s="151"/>
      <c r="AB91" s="151"/>
      <c r="AC91" s="151"/>
      <c r="AD91" s="151"/>
      <c r="AE91" s="151"/>
      <c r="AF91" s="151"/>
      <c r="AG91" s="151"/>
      <c r="AH91" s="151"/>
      <c r="AI91" s="151"/>
      <c r="AJ91" s="151"/>
      <c r="AK91" s="151"/>
      <c r="AL91" s="151"/>
      <c r="AM91" s="151"/>
      <c r="AN91" s="151"/>
      <c r="AO91" s="151"/>
      <c r="AP91" s="151"/>
      <c r="AQ91" s="151"/>
    </row>
    <row r="92" spans="1:43" ht="17.25" customHeight="1">
      <c r="A92" s="398"/>
      <c r="B92" s="141" t="s">
        <v>304</v>
      </c>
      <c r="C92" s="204">
        <v>643027</v>
      </c>
      <c r="D92" s="204">
        <v>348743</v>
      </c>
      <c r="E92" s="205">
        <v>54.3</v>
      </c>
      <c r="F92" s="204">
        <v>107928</v>
      </c>
      <c r="G92" s="206">
        <v>16.8</v>
      </c>
      <c r="H92" s="204">
        <v>69430</v>
      </c>
      <c r="I92" s="207">
        <v>10.8</v>
      </c>
      <c r="J92" s="204">
        <v>68163</v>
      </c>
      <c r="K92" s="207">
        <v>10.6</v>
      </c>
      <c r="L92" s="204">
        <v>68128</v>
      </c>
      <c r="M92" s="207">
        <v>10.6</v>
      </c>
      <c r="N92" s="204">
        <v>226121</v>
      </c>
      <c r="O92" s="206">
        <v>35.1</v>
      </c>
      <c r="P92" s="204">
        <v>35668</v>
      </c>
      <c r="Q92" s="207">
        <v>5.5</v>
      </c>
      <c r="R92" s="109">
        <v>48373</v>
      </c>
      <c r="S92" s="207">
        <v>7.5</v>
      </c>
      <c r="T92" s="148" t="str">
        <f t="shared" si="72"/>
        <v>〇</v>
      </c>
      <c r="U92" s="158">
        <f t="shared" si="73"/>
        <v>100</v>
      </c>
      <c r="W92" s="151"/>
      <c r="X92" s="151"/>
      <c r="Y92" s="151"/>
      <c r="Z92" s="151"/>
      <c r="AA92" s="151"/>
      <c r="AB92" s="151"/>
      <c r="AC92" s="151"/>
      <c r="AD92" s="151"/>
      <c r="AE92" s="151"/>
      <c r="AF92" s="151"/>
      <c r="AG92" s="151"/>
      <c r="AH92" s="151"/>
      <c r="AI92" s="151"/>
      <c r="AJ92" s="151"/>
      <c r="AK92" s="151"/>
      <c r="AL92" s="151"/>
      <c r="AM92" s="151"/>
      <c r="AN92" s="151"/>
      <c r="AO92" s="151"/>
      <c r="AP92" s="151"/>
      <c r="AQ92" s="151"/>
    </row>
    <row r="93" spans="1:43" ht="17.25" customHeight="1">
      <c r="A93" s="398"/>
      <c r="B93" s="141" t="s">
        <v>305</v>
      </c>
      <c r="C93" s="204">
        <v>601495</v>
      </c>
      <c r="D93" s="204">
        <v>338104</v>
      </c>
      <c r="E93" s="205">
        <v>56.2</v>
      </c>
      <c r="F93" s="204">
        <v>109230</v>
      </c>
      <c r="G93" s="206">
        <v>18.2</v>
      </c>
      <c r="H93" s="204">
        <v>68059</v>
      </c>
      <c r="I93" s="207">
        <v>11.3</v>
      </c>
      <c r="J93" s="204">
        <v>55029</v>
      </c>
      <c r="K93" s="207">
        <v>9.1</v>
      </c>
      <c r="L93" s="204">
        <v>54825</v>
      </c>
      <c r="M93" s="207">
        <v>9.1</v>
      </c>
      <c r="N93" s="204">
        <v>208362</v>
      </c>
      <c r="O93" s="206">
        <v>34.700000000000003</v>
      </c>
      <c r="P93" s="204">
        <v>30342</v>
      </c>
      <c r="Q93" s="207">
        <v>5</v>
      </c>
      <c r="R93" s="109">
        <v>39656</v>
      </c>
      <c r="S93" s="207">
        <v>6.6</v>
      </c>
      <c r="T93" s="148" t="str">
        <f t="shared" si="72"/>
        <v>〇</v>
      </c>
      <c r="U93" s="158">
        <f t="shared" si="73"/>
        <v>100</v>
      </c>
      <c r="W93" s="151"/>
      <c r="X93" s="151"/>
      <c r="Y93" s="151"/>
      <c r="Z93" s="151"/>
      <c r="AA93" s="151"/>
      <c r="AB93" s="151"/>
      <c r="AC93" s="151"/>
      <c r="AD93" s="151"/>
      <c r="AE93" s="151"/>
      <c r="AF93" s="151"/>
      <c r="AG93" s="151"/>
      <c r="AH93" s="151"/>
      <c r="AI93" s="151"/>
      <c r="AJ93" s="151"/>
      <c r="AK93" s="151"/>
      <c r="AL93" s="151"/>
      <c r="AM93" s="151"/>
      <c r="AN93" s="151"/>
      <c r="AO93" s="151"/>
      <c r="AP93" s="151"/>
      <c r="AQ93" s="151"/>
    </row>
    <row r="94" spans="1:43" ht="17.25" customHeight="1">
      <c r="A94" s="398"/>
      <c r="B94" s="141" t="s">
        <v>308</v>
      </c>
      <c r="C94" s="204">
        <v>614041</v>
      </c>
      <c r="D94" s="204">
        <v>339671</v>
      </c>
      <c r="E94" s="205">
        <v>55.3</v>
      </c>
      <c r="F94" s="204">
        <v>102145</v>
      </c>
      <c r="G94" s="206">
        <v>16.600000000000001</v>
      </c>
      <c r="H94" s="204">
        <v>68112</v>
      </c>
      <c r="I94" s="207">
        <v>11.1</v>
      </c>
      <c r="J94" s="204">
        <v>69494</v>
      </c>
      <c r="K94" s="207">
        <v>11.3</v>
      </c>
      <c r="L94" s="204">
        <v>69357</v>
      </c>
      <c r="M94" s="207">
        <v>11.3</v>
      </c>
      <c r="N94" s="204">
        <v>204876</v>
      </c>
      <c r="O94" s="206">
        <v>33.4</v>
      </c>
      <c r="P94" s="204">
        <v>33009</v>
      </c>
      <c r="Q94" s="207">
        <v>5.4</v>
      </c>
      <c r="R94" s="109">
        <v>38716</v>
      </c>
      <c r="S94" s="207">
        <v>6.3</v>
      </c>
      <c r="T94" s="148" t="str">
        <f t="shared" si="72"/>
        <v>〇</v>
      </c>
      <c r="U94" s="158">
        <f t="shared" si="73"/>
        <v>100</v>
      </c>
      <c r="W94" s="151"/>
      <c r="X94" s="151"/>
      <c r="Y94" s="151"/>
      <c r="Z94" s="151"/>
      <c r="AA94" s="151"/>
      <c r="AB94" s="151"/>
      <c r="AC94" s="151"/>
      <c r="AD94" s="151"/>
      <c r="AE94" s="151"/>
      <c r="AF94" s="151"/>
      <c r="AG94" s="151"/>
      <c r="AH94" s="151"/>
      <c r="AI94" s="151"/>
      <c r="AJ94" s="151"/>
      <c r="AK94" s="151"/>
      <c r="AL94" s="151"/>
      <c r="AM94" s="151"/>
      <c r="AN94" s="151"/>
      <c r="AO94" s="151"/>
      <c r="AP94" s="151"/>
      <c r="AQ94" s="151"/>
    </row>
    <row r="95" spans="1:43" ht="17.25" customHeight="1">
      <c r="A95" s="379"/>
      <c r="B95" s="191" t="s">
        <v>320</v>
      </c>
      <c r="C95" s="235">
        <v>621430</v>
      </c>
      <c r="D95" s="235">
        <v>357403</v>
      </c>
      <c r="E95" s="236">
        <v>57.5</v>
      </c>
      <c r="F95" s="235">
        <v>111881</v>
      </c>
      <c r="G95" s="237">
        <v>18</v>
      </c>
      <c r="H95" s="235">
        <v>70326</v>
      </c>
      <c r="I95" s="238">
        <v>11.3</v>
      </c>
      <c r="J95" s="235">
        <v>76109</v>
      </c>
      <c r="K95" s="238">
        <v>12.2</v>
      </c>
      <c r="L95" s="235">
        <v>75936</v>
      </c>
      <c r="M95" s="238">
        <v>12.2</v>
      </c>
      <c r="N95" s="235">
        <v>187887.7</v>
      </c>
      <c r="O95" s="237">
        <v>30.3</v>
      </c>
      <c r="P95" s="235">
        <v>28923</v>
      </c>
      <c r="Q95" s="238">
        <v>4.7</v>
      </c>
      <c r="R95" s="239">
        <v>32728</v>
      </c>
      <c r="S95" s="238">
        <v>5.3</v>
      </c>
      <c r="T95" s="192" t="str">
        <f t="shared" ref="T95" si="74">IF(D95+J95+N95=C95,"〇","✖")</f>
        <v>✖</v>
      </c>
      <c r="U95" s="193">
        <f t="shared" ref="U95" si="75">E95+K95+O95</f>
        <v>100</v>
      </c>
      <c r="W95" s="151"/>
      <c r="X95" s="151"/>
      <c r="Y95" s="151"/>
      <c r="Z95" s="151"/>
      <c r="AA95" s="151"/>
      <c r="AB95" s="151"/>
      <c r="AC95" s="151"/>
      <c r="AD95" s="151"/>
      <c r="AE95" s="151"/>
      <c r="AF95" s="151"/>
      <c r="AG95" s="151"/>
      <c r="AH95" s="151"/>
      <c r="AI95" s="151"/>
      <c r="AJ95" s="151"/>
      <c r="AK95" s="151"/>
      <c r="AL95" s="151"/>
      <c r="AM95" s="151"/>
      <c r="AN95" s="151"/>
      <c r="AO95" s="151"/>
      <c r="AP95" s="151"/>
      <c r="AQ95" s="151"/>
    </row>
    <row r="96" spans="1:43" ht="17.25" customHeight="1">
      <c r="A96" s="383" t="s">
        <v>61</v>
      </c>
      <c r="B96" s="141" t="s">
        <v>300</v>
      </c>
      <c r="C96" s="109">
        <v>1247829</v>
      </c>
      <c r="D96" s="204">
        <v>480265</v>
      </c>
      <c r="E96" s="205">
        <v>38.5</v>
      </c>
      <c r="F96" s="204">
        <v>142586</v>
      </c>
      <c r="G96" s="206">
        <v>11.4</v>
      </c>
      <c r="H96" s="204">
        <v>103641</v>
      </c>
      <c r="I96" s="207">
        <v>8.3000000000000007</v>
      </c>
      <c r="J96" s="204">
        <v>94344</v>
      </c>
      <c r="K96" s="207">
        <v>7.6</v>
      </c>
      <c r="L96" s="204">
        <v>94119</v>
      </c>
      <c r="M96" s="207">
        <v>7.6</v>
      </c>
      <c r="N96" s="204">
        <v>673220</v>
      </c>
      <c r="O96" s="206">
        <v>54</v>
      </c>
      <c r="P96" s="204">
        <v>224533</v>
      </c>
      <c r="Q96" s="207">
        <v>18</v>
      </c>
      <c r="R96" s="109">
        <v>277207</v>
      </c>
      <c r="S96" s="207">
        <v>22.2</v>
      </c>
      <c r="T96" s="148" t="str">
        <f t="shared" ref="T96:T99" si="76">IF(D96+J96+N96=C96,"〇","✖")</f>
        <v>〇</v>
      </c>
      <c r="U96" s="158">
        <f t="shared" ref="U96:U99" si="77">E96+K96+O96</f>
        <v>100.1</v>
      </c>
      <c r="W96" s="151"/>
      <c r="X96" s="151"/>
      <c r="Y96" s="151"/>
      <c r="Z96" s="151"/>
      <c r="AA96" s="151"/>
      <c r="AB96" s="151"/>
      <c r="AC96" s="151"/>
      <c r="AD96" s="151"/>
      <c r="AE96" s="151"/>
      <c r="AF96" s="151"/>
      <c r="AG96" s="151"/>
      <c r="AH96" s="151"/>
      <c r="AI96" s="151"/>
      <c r="AJ96" s="151"/>
      <c r="AK96" s="151"/>
      <c r="AL96" s="151"/>
      <c r="AM96" s="151"/>
      <c r="AN96" s="151"/>
      <c r="AO96" s="151"/>
      <c r="AP96" s="151"/>
      <c r="AQ96" s="151"/>
    </row>
    <row r="97" spans="1:43" ht="17.25" customHeight="1">
      <c r="A97" s="394"/>
      <c r="B97" s="141" t="s">
        <v>304</v>
      </c>
      <c r="C97" s="109">
        <v>1161028</v>
      </c>
      <c r="D97" s="204">
        <v>513854</v>
      </c>
      <c r="E97" s="205">
        <v>44.258536400500248</v>
      </c>
      <c r="F97" s="204">
        <v>144270</v>
      </c>
      <c r="G97" s="206">
        <v>12.426056908188261</v>
      </c>
      <c r="H97" s="204">
        <v>99948</v>
      </c>
      <c r="I97" s="207">
        <v>8.608577915433564</v>
      </c>
      <c r="J97" s="204">
        <v>97399</v>
      </c>
      <c r="K97" s="207">
        <v>8.3890311000251501</v>
      </c>
      <c r="L97" s="204">
        <v>96751</v>
      </c>
      <c r="M97" s="207">
        <v>8.4332184925772662</v>
      </c>
      <c r="N97" s="204">
        <v>549775</v>
      </c>
      <c r="O97" s="206">
        <v>47.352432499474602</v>
      </c>
      <c r="P97" s="204">
        <v>71133</v>
      </c>
      <c r="Q97" s="207">
        <v>6.1267256259108311</v>
      </c>
      <c r="R97" s="109">
        <v>259105</v>
      </c>
      <c r="S97" s="207">
        <v>22.316860575283286</v>
      </c>
      <c r="T97" s="148" t="str">
        <f t="shared" si="76"/>
        <v>〇</v>
      </c>
      <c r="U97" s="158">
        <f t="shared" si="77"/>
        <v>100</v>
      </c>
      <c r="W97" s="151"/>
      <c r="X97" s="151"/>
      <c r="Y97" s="151"/>
      <c r="Z97" s="151"/>
      <c r="AA97" s="151"/>
      <c r="AB97" s="151"/>
      <c r="AC97" s="151"/>
      <c r="AD97" s="151"/>
      <c r="AE97" s="151"/>
      <c r="AF97" s="151"/>
      <c r="AG97" s="151"/>
      <c r="AH97" s="151"/>
      <c r="AI97" s="151"/>
      <c r="AJ97" s="151"/>
      <c r="AK97" s="151"/>
      <c r="AL97" s="151"/>
      <c r="AM97" s="151"/>
      <c r="AN97" s="151"/>
      <c r="AO97" s="151"/>
      <c r="AP97" s="151"/>
      <c r="AQ97" s="151"/>
    </row>
    <row r="98" spans="1:43" ht="17.25" customHeight="1">
      <c r="A98" s="394"/>
      <c r="B98" s="141" t="s">
        <v>305</v>
      </c>
      <c r="C98" s="109">
        <v>1124508</v>
      </c>
      <c r="D98" s="204">
        <v>524853</v>
      </c>
      <c r="E98" s="205">
        <v>46.7</v>
      </c>
      <c r="F98" s="204">
        <v>145758</v>
      </c>
      <c r="G98" s="206">
        <v>13</v>
      </c>
      <c r="H98" s="204">
        <v>103770</v>
      </c>
      <c r="I98" s="207">
        <v>9.1999999999999993</v>
      </c>
      <c r="J98" s="204">
        <v>88412</v>
      </c>
      <c r="K98" s="207">
        <v>7.9</v>
      </c>
      <c r="L98" s="204">
        <v>87666</v>
      </c>
      <c r="M98" s="207">
        <v>7.8</v>
      </c>
      <c r="N98" s="204">
        <v>511243</v>
      </c>
      <c r="O98" s="206">
        <v>45.4</v>
      </c>
      <c r="P98" s="204">
        <v>68700</v>
      </c>
      <c r="Q98" s="207">
        <v>6.1</v>
      </c>
      <c r="R98" s="109">
        <v>217015</v>
      </c>
      <c r="S98" s="207">
        <v>19.3</v>
      </c>
      <c r="T98" s="148" t="str">
        <f t="shared" si="76"/>
        <v>〇</v>
      </c>
      <c r="U98" s="158">
        <f t="shared" si="77"/>
        <v>100</v>
      </c>
      <c r="W98" s="151"/>
      <c r="X98" s="151"/>
      <c r="Y98" s="151"/>
      <c r="Z98" s="151"/>
      <c r="AA98" s="151"/>
      <c r="AB98" s="151"/>
      <c r="AC98" s="151"/>
      <c r="AD98" s="151"/>
      <c r="AE98" s="151"/>
      <c r="AF98" s="151"/>
      <c r="AG98" s="151"/>
      <c r="AH98" s="151"/>
      <c r="AI98" s="151"/>
      <c r="AJ98" s="151"/>
      <c r="AK98" s="151"/>
      <c r="AL98" s="151"/>
      <c r="AM98" s="151"/>
      <c r="AN98" s="151"/>
      <c r="AO98" s="151"/>
      <c r="AP98" s="151"/>
      <c r="AQ98" s="151"/>
    </row>
    <row r="99" spans="1:43" ht="17.25" customHeight="1">
      <c r="A99" s="394"/>
      <c r="B99" s="141" t="s">
        <v>308</v>
      </c>
      <c r="C99" s="109">
        <v>1104891</v>
      </c>
      <c r="D99" s="204">
        <v>525838</v>
      </c>
      <c r="E99" s="205">
        <v>47.6</v>
      </c>
      <c r="F99" s="204">
        <v>143013</v>
      </c>
      <c r="G99" s="206">
        <v>13</v>
      </c>
      <c r="H99" s="204">
        <v>98470</v>
      </c>
      <c r="I99" s="207">
        <v>8.9</v>
      </c>
      <c r="J99" s="204">
        <v>100045</v>
      </c>
      <c r="K99" s="207">
        <v>9.1</v>
      </c>
      <c r="L99" s="204">
        <v>99897</v>
      </c>
      <c r="M99" s="207">
        <v>9.1</v>
      </c>
      <c r="N99" s="204">
        <v>479008</v>
      </c>
      <c r="O99" s="206">
        <v>43.3</v>
      </c>
      <c r="P99" s="204">
        <v>68909</v>
      </c>
      <c r="Q99" s="207">
        <v>6.2</v>
      </c>
      <c r="R99" s="109">
        <v>195768</v>
      </c>
      <c r="S99" s="207">
        <v>17.7</v>
      </c>
      <c r="T99" s="148" t="str">
        <f t="shared" si="76"/>
        <v>〇</v>
      </c>
      <c r="U99" s="158">
        <f t="shared" si="77"/>
        <v>100</v>
      </c>
      <c r="W99" s="151"/>
      <c r="X99" s="151"/>
      <c r="Y99" s="151"/>
      <c r="Z99" s="151"/>
      <c r="AA99" s="151"/>
      <c r="AB99" s="151"/>
      <c r="AC99" s="151"/>
      <c r="AD99" s="151"/>
      <c r="AE99" s="151"/>
      <c r="AF99" s="151"/>
      <c r="AG99" s="151"/>
      <c r="AH99" s="151"/>
      <c r="AI99" s="151"/>
      <c r="AJ99" s="151"/>
      <c r="AK99" s="151"/>
      <c r="AL99" s="151"/>
      <c r="AM99" s="151"/>
      <c r="AN99" s="151"/>
      <c r="AO99" s="151"/>
      <c r="AP99" s="151"/>
      <c r="AQ99" s="151"/>
    </row>
    <row r="100" spans="1:43" ht="17.25" customHeight="1">
      <c r="A100" s="401"/>
      <c r="B100" s="191" t="s">
        <v>320</v>
      </c>
      <c r="C100" s="239">
        <v>1113380</v>
      </c>
      <c r="D100" s="235">
        <v>556616</v>
      </c>
      <c r="E100" s="236">
        <v>50</v>
      </c>
      <c r="F100" s="235">
        <v>158244</v>
      </c>
      <c r="G100" s="237">
        <v>14.2</v>
      </c>
      <c r="H100" s="235">
        <v>97266</v>
      </c>
      <c r="I100" s="238">
        <v>8.6999999999999993</v>
      </c>
      <c r="J100" s="235">
        <v>101691</v>
      </c>
      <c r="K100" s="238">
        <v>9.1</v>
      </c>
      <c r="L100" s="235">
        <v>101331</v>
      </c>
      <c r="M100" s="238">
        <v>9.1</v>
      </c>
      <c r="N100" s="235">
        <v>455073</v>
      </c>
      <c r="O100" s="237">
        <v>40.9</v>
      </c>
      <c r="P100" s="235">
        <v>53643</v>
      </c>
      <c r="Q100" s="238">
        <v>4.8</v>
      </c>
      <c r="R100" s="239">
        <v>179473</v>
      </c>
      <c r="S100" s="238">
        <v>16.100000000000001</v>
      </c>
      <c r="T100" s="192" t="str">
        <f t="shared" ref="T100" si="78">IF(D100+J100+N100=C100,"〇","✖")</f>
        <v>〇</v>
      </c>
      <c r="U100" s="193">
        <f t="shared" ref="U100" si="79">E100+K100+O100</f>
        <v>100</v>
      </c>
      <c r="W100" s="151"/>
      <c r="X100" s="151"/>
      <c r="Y100" s="151"/>
      <c r="Z100" s="151"/>
      <c r="AA100" s="151"/>
      <c r="AB100" s="151"/>
      <c r="AC100" s="151"/>
      <c r="AD100" s="151"/>
      <c r="AE100" s="151"/>
      <c r="AF100" s="151"/>
      <c r="AG100" s="151"/>
      <c r="AH100" s="151"/>
      <c r="AI100" s="151"/>
      <c r="AJ100" s="151"/>
      <c r="AK100" s="151"/>
      <c r="AL100" s="151"/>
      <c r="AM100" s="151"/>
      <c r="AN100" s="151"/>
      <c r="AO100" s="151"/>
      <c r="AP100" s="151"/>
      <c r="AQ100" s="151"/>
    </row>
    <row r="101" spans="1:43" ht="17.25" customHeight="1">
      <c r="A101" s="383" t="s">
        <v>141</v>
      </c>
      <c r="B101" s="141" t="s">
        <v>300</v>
      </c>
      <c r="C101" s="109">
        <v>448374</v>
      </c>
      <c r="D101" s="204">
        <v>221690</v>
      </c>
      <c r="E101" s="205">
        <v>49.4</v>
      </c>
      <c r="F101" s="204">
        <v>85266</v>
      </c>
      <c r="G101" s="206">
        <v>19</v>
      </c>
      <c r="H101" s="204">
        <v>30397</v>
      </c>
      <c r="I101" s="207">
        <v>6.8</v>
      </c>
      <c r="J101" s="204">
        <v>45806</v>
      </c>
      <c r="K101" s="207">
        <v>10.199999999999999</v>
      </c>
      <c r="L101" s="204">
        <v>40438</v>
      </c>
      <c r="M101" s="207">
        <v>9</v>
      </c>
      <c r="N101" s="204">
        <v>180878</v>
      </c>
      <c r="O101" s="206">
        <v>40.299999999999997</v>
      </c>
      <c r="P101" s="204">
        <v>94617</v>
      </c>
      <c r="Q101" s="207">
        <v>21.1</v>
      </c>
      <c r="R101" s="109">
        <v>5475</v>
      </c>
      <c r="S101" s="207">
        <v>1.2</v>
      </c>
      <c r="T101" s="148" t="str">
        <f t="shared" ref="T101:T104" si="80">IF(D101+J101+N101=C101,"〇","✖")</f>
        <v>〇</v>
      </c>
      <c r="U101" s="158">
        <f t="shared" ref="U101:U104" si="81">E101+K101+O101</f>
        <v>99.899999999999991</v>
      </c>
      <c r="W101" s="151"/>
      <c r="X101" s="151"/>
      <c r="Y101" s="151"/>
      <c r="Z101" s="151"/>
      <c r="AA101" s="151"/>
      <c r="AB101" s="151"/>
      <c r="AC101" s="151"/>
      <c r="AD101" s="151"/>
      <c r="AE101" s="151"/>
      <c r="AF101" s="151"/>
      <c r="AG101" s="151"/>
      <c r="AH101" s="151"/>
      <c r="AI101" s="151"/>
      <c r="AJ101" s="151"/>
      <c r="AK101" s="151"/>
      <c r="AL101" s="151"/>
      <c r="AM101" s="151"/>
      <c r="AN101" s="151"/>
      <c r="AO101" s="151"/>
      <c r="AP101" s="151"/>
      <c r="AQ101" s="151"/>
    </row>
    <row r="102" spans="1:43" ht="17.25" customHeight="1">
      <c r="A102" s="394"/>
      <c r="B102" s="141" t="s">
        <v>304</v>
      </c>
      <c r="C102" s="109">
        <v>420269</v>
      </c>
      <c r="D102" s="204">
        <v>246360</v>
      </c>
      <c r="E102" s="205">
        <v>58.6</v>
      </c>
      <c r="F102" s="204">
        <v>85847</v>
      </c>
      <c r="G102" s="206">
        <v>20.399999999999999</v>
      </c>
      <c r="H102" s="204">
        <v>33695</v>
      </c>
      <c r="I102" s="207">
        <v>8</v>
      </c>
      <c r="J102" s="204">
        <v>55613</v>
      </c>
      <c r="K102" s="207">
        <v>13.2</v>
      </c>
      <c r="L102" s="204">
        <v>52609</v>
      </c>
      <c r="M102" s="207">
        <v>12.5</v>
      </c>
      <c r="N102" s="204">
        <v>118296</v>
      </c>
      <c r="O102" s="206">
        <v>28.2</v>
      </c>
      <c r="P102" s="204">
        <v>23406</v>
      </c>
      <c r="Q102" s="207">
        <v>5.6</v>
      </c>
      <c r="R102" s="109">
        <v>5663</v>
      </c>
      <c r="S102" s="207">
        <v>1.3</v>
      </c>
      <c r="T102" s="148" t="str">
        <f t="shared" si="80"/>
        <v>〇</v>
      </c>
      <c r="U102" s="158">
        <f t="shared" si="81"/>
        <v>100</v>
      </c>
      <c r="W102" s="151"/>
      <c r="X102" s="151"/>
      <c r="Y102" s="151"/>
      <c r="Z102" s="151"/>
      <c r="AA102" s="151"/>
      <c r="AB102" s="151"/>
      <c r="AC102" s="151"/>
      <c r="AD102" s="151"/>
      <c r="AE102" s="151"/>
      <c r="AF102" s="151"/>
      <c r="AG102" s="151"/>
      <c r="AH102" s="151"/>
      <c r="AI102" s="151"/>
      <c r="AJ102" s="151"/>
      <c r="AK102" s="151"/>
      <c r="AL102" s="151"/>
      <c r="AM102" s="151"/>
      <c r="AN102" s="151"/>
      <c r="AO102" s="151"/>
      <c r="AP102" s="151"/>
      <c r="AQ102" s="151"/>
    </row>
    <row r="103" spans="1:43" ht="17.25" customHeight="1">
      <c r="A103" s="394"/>
      <c r="B103" s="141" t="s">
        <v>305</v>
      </c>
      <c r="C103" s="109">
        <v>403175</v>
      </c>
      <c r="D103" s="204">
        <v>236885</v>
      </c>
      <c r="E103" s="205">
        <v>58.754883115272527</v>
      </c>
      <c r="F103" s="204">
        <v>85793</v>
      </c>
      <c r="G103" s="206">
        <v>21.279345197494884</v>
      </c>
      <c r="H103" s="204">
        <v>35562</v>
      </c>
      <c r="I103" s="207">
        <v>8.8204873814100573</v>
      </c>
      <c r="J103" s="204">
        <v>44863</v>
      </c>
      <c r="K103" s="207">
        <v>11.127426055683017</v>
      </c>
      <c r="L103" s="204">
        <v>42071</v>
      </c>
      <c r="M103" s="207">
        <v>10.434922800272835</v>
      </c>
      <c r="N103" s="204">
        <v>121427</v>
      </c>
      <c r="O103" s="206">
        <v>30.117690829044459</v>
      </c>
      <c r="P103" s="204">
        <v>24285</v>
      </c>
      <c r="Q103" s="207">
        <v>6.0234389533081165</v>
      </c>
      <c r="R103" s="109">
        <v>5764</v>
      </c>
      <c r="S103" s="207">
        <v>1.4296521361691574</v>
      </c>
      <c r="T103" s="148" t="str">
        <f t="shared" si="80"/>
        <v>〇</v>
      </c>
      <c r="U103" s="158">
        <f t="shared" si="81"/>
        <v>100.00000000000001</v>
      </c>
      <c r="W103" s="151"/>
      <c r="X103" s="151"/>
      <c r="Y103" s="151"/>
      <c r="Z103" s="151"/>
      <c r="AA103" s="151"/>
      <c r="AB103" s="151"/>
      <c r="AC103" s="151"/>
      <c r="AD103" s="151"/>
      <c r="AE103" s="151"/>
      <c r="AF103" s="151"/>
      <c r="AG103" s="151"/>
      <c r="AH103" s="151"/>
      <c r="AI103" s="151"/>
      <c r="AJ103" s="151"/>
      <c r="AK103" s="151"/>
      <c r="AL103" s="151"/>
      <c r="AM103" s="151"/>
      <c r="AN103" s="151"/>
      <c r="AO103" s="151"/>
      <c r="AP103" s="151"/>
      <c r="AQ103" s="151"/>
    </row>
    <row r="104" spans="1:43" ht="17.25" customHeight="1">
      <c r="A104" s="394"/>
      <c r="B104" s="141" t="s">
        <v>308</v>
      </c>
      <c r="C104" s="109">
        <v>405530</v>
      </c>
      <c r="D104" s="204">
        <v>242083</v>
      </c>
      <c r="E104" s="205">
        <v>59.595460261879516</v>
      </c>
      <c r="F104" s="204">
        <v>81713</v>
      </c>
      <c r="G104" s="206">
        <v>20.149680664809015</v>
      </c>
      <c r="H104" s="204">
        <v>36294</v>
      </c>
      <c r="I104" s="207">
        <v>8.9497694375262</v>
      </c>
      <c r="J104" s="204">
        <v>46030</v>
      </c>
      <c r="K104" s="207">
        <v>11.350578255616108</v>
      </c>
      <c r="L104" s="204">
        <v>42775</v>
      </c>
      <c r="M104" s="207">
        <v>10.647924937735803</v>
      </c>
      <c r="N104" s="204">
        <v>117417</v>
      </c>
      <c r="O104" s="206">
        <v>28.953961482504376</v>
      </c>
      <c r="P104" s="204">
        <v>21571</v>
      </c>
      <c r="Q104" s="207">
        <v>5.319211895544103</v>
      </c>
      <c r="R104" s="109">
        <v>4782</v>
      </c>
      <c r="S104" s="207">
        <v>1.1791975932730008</v>
      </c>
      <c r="T104" s="148" t="str">
        <f t="shared" si="80"/>
        <v>〇</v>
      </c>
      <c r="U104" s="158">
        <f t="shared" si="81"/>
        <v>99.9</v>
      </c>
      <c r="W104" s="151"/>
      <c r="X104" s="151"/>
      <c r="Y104" s="151"/>
      <c r="Z104" s="151"/>
      <c r="AA104" s="151"/>
      <c r="AB104" s="151"/>
      <c r="AC104" s="151"/>
      <c r="AD104" s="151"/>
      <c r="AE104" s="151"/>
      <c r="AF104" s="151"/>
      <c r="AG104" s="151"/>
      <c r="AH104" s="151"/>
      <c r="AI104" s="151"/>
      <c r="AJ104" s="151"/>
      <c r="AK104" s="151"/>
      <c r="AL104" s="151"/>
      <c r="AM104" s="151"/>
      <c r="AN104" s="151"/>
      <c r="AO104" s="151"/>
      <c r="AP104" s="151"/>
      <c r="AQ104" s="151"/>
    </row>
    <row r="105" spans="1:43" ht="17.25" customHeight="1">
      <c r="A105" s="393"/>
      <c r="B105" s="191" t="s">
        <v>320</v>
      </c>
      <c r="C105" s="239">
        <v>421833</v>
      </c>
      <c r="D105" s="235">
        <v>256212</v>
      </c>
      <c r="E105" s="236">
        <v>60.737780116776072</v>
      </c>
      <c r="F105" s="235">
        <v>88869</v>
      </c>
      <c r="G105" s="237">
        <v>21.067341815362951</v>
      </c>
      <c r="H105" s="235">
        <v>37099</v>
      </c>
      <c r="I105" s="238">
        <v>8.7947125995358348</v>
      </c>
      <c r="J105" s="235">
        <v>49085</v>
      </c>
      <c r="K105" s="238">
        <v>11.636121403493799</v>
      </c>
      <c r="L105" s="235">
        <v>46723</v>
      </c>
      <c r="M105" s="238">
        <v>11.076184177150674</v>
      </c>
      <c r="N105" s="235">
        <v>116536</v>
      </c>
      <c r="O105" s="237">
        <v>27.626098479730132</v>
      </c>
      <c r="P105" s="235">
        <v>20694</v>
      </c>
      <c r="Q105" s="238">
        <v>4.9057328374024793</v>
      </c>
      <c r="R105" s="239">
        <v>4371</v>
      </c>
      <c r="S105" s="238">
        <v>1.0361920475638462</v>
      </c>
      <c r="T105" s="192" t="str">
        <f t="shared" ref="T105" si="82">IF(D105+J105+N105=C105,"〇","✖")</f>
        <v>〇</v>
      </c>
      <c r="U105" s="193">
        <f t="shared" ref="U105" si="83">E105+K105+O105</f>
        <v>100</v>
      </c>
      <c r="W105" s="151"/>
      <c r="X105" s="151"/>
      <c r="Y105" s="151"/>
      <c r="Z105" s="151"/>
      <c r="AA105" s="151"/>
      <c r="AB105" s="151"/>
      <c r="AC105" s="151"/>
      <c r="AD105" s="151"/>
      <c r="AE105" s="151"/>
      <c r="AF105" s="151"/>
      <c r="AG105" s="151"/>
      <c r="AH105" s="151"/>
      <c r="AI105" s="151"/>
      <c r="AJ105" s="151"/>
      <c r="AK105" s="151"/>
      <c r="AL105" s="151"/>
      <c r="AM105" s="151"/>
      <c r="AN105" s="151"/>
      <c r="AO105" s="151"/>
      <c r="AP105" s="151"/>
      <c r="AQ105" s="151"/>
    </row>
    <row r="106" spans="1:43" ht="19.5" customHeight="1">
      <c r="A106" t="s">
        <v>145</v>
      </c>
      <c r="E106" s="158"/>
    </row>
    <row r="107" spans="1:43">
      <c r="E107" s="158"/>
    </row>
    <row r="108" spans="1:43">
      <c r="E108" s="158"/>
    </row>
    <row r="109" spans="1:43">
      <c r="E109" s="158"/>
    </row>
    <row r="110" spans="1:43">
      <c r="E110" s="158"/>
    </row>
    <row r="111" spans="1:43">
      <c r="E111" s="158"/>
    </row>
    <row r="112" spans="1:43">
      <c r="E112" s="158"/>
    </row>
    <row r="113" spans="5:5">
      <c r="E113" s="158"/>
    </row>
    <row r="114" spans="5:5">
      <c r="E114" s="158"/>
    </row>
    <row r="115" spans="5:5">
      <c r="E115" s="158"/>
    </row>
    <row r="116" spans="5:5">
      <c r="E116" s="158"/>
    </row>
    <row r="117" spans="5:5">
      <c r="E117" s="158"/>
    </row>
    <row r="118" spans="5:5">
      <c r="E118" s="158"/>
    </row>
    <row r="119" spans="5:5">
      <c r="E119" s="158"/>
    </row>
    <row r="120" spans="5:5">
      <c r="E120" s="158"/>
    </row>
    <row r="121" spans="5:5">
      <c r="E121" s="158"/>
    </row>
    <row r="122" spans="5:5">
      <c r="E122" s="158"/>
    </row>
    <row r="123" spans="5:5">
      <c r="E123" s="158"/>
    </row>
    <row r="124" spans="5:5">
      <c r="E124" s="158"/>
    </row>
    <row r="125" spans="5:5">
      <c r="E125" s="158"/>
    </row>
    <row r="126" spans="5:5">
      <c r="E126" s="158"/>
    </row>
    <row r="127" spans="5:5">
      <c r="E127" s="158"/>
    </row>
    <row r="128" spans="5:5">
      <c r="E128" s="158"/>
    </row>
    <row r="129" spans="5:5">
      <c r="E129" s="158"/>
    </row>
    <row r="130" spans="5:5">
      <c r="E130" s="158"/>
    </row>
    <row r="131" spans="5:5">
      <c r="E131" s="158"/>
    </row>
    <row r="132" spans="5:5">
      <c r="E132" s="158"/>
    </row>
    <row r="133" spans="5:5">
      <c r="E133" s="158"/>
    </row>
    <row r="134" spans="5:5">
      <c r="E134" s="158"/>
    </row>
    <row r="135" spans="5:5">
      <c r="E135" s="158"/>
    </row>
    <row r="136" spans="5:5">
      <c r="E136" s="158"/>
    </row>
    <row r="137" spans="5:5">
      <c r="E137" s="158"/>
    </row>
    <row r="138" spans="5:5">
      <c r="E138" s="158"/>
    </row>
    <row r="139" spans="5:5">
      <c r="E139" s="158"/>
    </row>
    <row r="140" spans="5:5">
      <c r="E140" s="158"/>
    </row>
    <row r="141" spans="5:5">
      <c r="E141" s="158"/>
    </row>
    <row r="142" spans="5:5">
      <c r="E142" s="158"/>
    </row>
    <row r="143" spans="5:5">
      <c r="E143" s="158"/>
    </row>
    <row r="144" spans="5:5">
      <c r="E144" s="158"/>
    </row>
    <row r="145" spans="5:5">
      <c r="E145" s="158"/>
    </row>
    <row r="146" spans="5:5">
      <c r="E146" s="158"/>
    </row>
    <row r="147" spans="5:5">
      <c r="E147" s="158"/>
    </row>
    <row r="148" spans="5:5">
      <c r="E148" s="158"/>
    </row>
    <row r="149" spans="5:5">
      <c r="E149" s="158"/>
    </row>
    <row r="150" spans="5:5">
      <c r="E150" s="158"/>
    </row>
    <row r="151" spans="5:5">
      <c r="E151" s="158"/>
    </row>
    <row r="152" spans="5:5">
      <c r="E152" s="158"/>
    </row>
    <row r="153" spans="5:5">
      <c r="E153" s="158"/>
    </row>
    <row r="154" spans="5:5">
      <c r="E154" s="158"/>
    </row>
    <row r="155" spans="5:5">
      <c r="E155" s="158"/>
    </row>
    <row r="156" spans="5:5">
      <c r="E156" s="158"/>
    </row>
    <row r="157" spans="5:5">
      <c r="E157" s="158"/>
    </row>
    <row r="158" spans="5:5">
      <c r="E158" s="158"/>
    </row>
    <row r="159" spans="5:5">
      <c r="E159" s="158"/>
    </row>
    <row r="160" spans="5:5">
      <c r="E160" s="158"/>
    </row>
    <row r="161" spans="5:5">
      <c r="E161" s="158"/>
    </row>
    <row r="162" spans="5:5">
      <c r="E162" s="158"/>
    </row>
    <row r="163" spans="5:5">
      <c r="E163" s="158"/>
    </row>
    <row r="164" spans="5:5">
      <c r="E164" s="158"/>
    </row>
    <row r="165" spans="5:5">
      <c r="E165" s="158"/>
    </row>
    <row r="166" spans="5:5">
      <c r="E166" s="158"/>
    </row>
    <row r="167" spans="5:5">
      <c r="E167" s="158"/>
    </row>
    <row r="168" spans="5:5">
      <c r="E168" s="158"/>
    </row>
    <row r="169" spans="5:5">
      <c r="E169" s="158"/>
    </row>
    <row r="170" spans="5:5">
      <c r="E170" s="158"/>
    </row>
    <row r="171" spans="5:5">
      <c r="E171" s="158"/>
    </row>
    <row r="172" spans="5:5">
      <c r="E172" s="158"/>
    </row>
    <row r="173" spans="5:5">
      <c r="E173" s="158"/>
    </row>
    <row r="174" spans="5:5">
      <c r="E174" s="158"/>
    </row>
    <row r="175" spans="5:5">
      <c r="E175" s="158"/>
    </row>
    <row r="176" spans="5:5">
      <c r="E176" s="158"/>
    </row>
    <row r="177" spans="5:5">
      <c r="E177" s="158"/>
    </row>
    <row r="178" spans="5:5">
      <c r="E178" s="158"/>
    </row>
    <row r="179" spans="5:5">
      <c r="E179" s="158"/>
    </row>
    <row r="180" spans="5:5">
      <c r="E180" s="158"/>
    </row>
    <row r="181" spans="5:5">
      <c r="E181" s="158"/>
    </row>
    <row r="182" spans="5:5">
      <c r="E182" s="158"/>
    </row>
    <row r="183" spans="5:5">
      <c r="E183" s="158"/>
    </row>
    <row r="184" spans="5:5">
      <c r="E184" s="158"/>
    </row>
    <row r="185" spans="5:5">
      <c r="E185" s="158"/>
    </row>
    <row r="186" spans="5:5">
      <c r="E186" s="158"/>
    </row>
    <row r="187" spans="5:5">
      <c r="E187" s="158"/>
    </row>
    <row r="188" spans="5:5">
      <c r="E188" s="158"/>
    </row>
    <row r="189" spans="5:5">
      <c r="E189" s="158"/>
    </row>
    <row r="190" spans="5:5">
      <c r="E190" s="158"/>
    </row>
    <row r="191" spans="5:5">
      <c r="E191" s="158"/>
    </row>
    <row r="192" spans="5:5">
      <c r="E192" s="158"/>
    </row>
    <row r="193" spans="5:5">
      <c r="E193" s="158"/>
    </row>
    <row r="194" spans="5:5">
      <c r="E194" s="158"/>
    </row>
    <row r="195" spans="5:5">
      <c r="E195" s="158"/>
    </row>
    <row r="196" spans="5:5">
      <c r="E196" s="158"/>
    </row>
    <row r="197" spans="5:5">
      <c r="E197" s="158"/>
    </row>
    <row r="198" spans="5:5">
      <c r="E198" s="158"/>
    </row>
    <row r="199" spans="5:5">
      <c r="E199" s="158"/>
    </row>
    <row r="200" spans="5:5">
      <c r="E200" s="158"/>
    </row>
    <row r="201" spans="5:5">
      <c r="E201" s="158"/>
    </row>
    <row r="202" spans="5:5">
      <c r="E202" s="158"/>
    </row>
    <row r="203" spans="5:5">
      <c r="E203" s="158"/>
    </row>
    <row r="204" spans="5:5">
      <c r="E204" s="158"/>
    </row>
    <row r="205" spans="5:5">
      <c r="E205" s="158"/>
    </row>
    <row r="206" spans="5:5">
      <c r="E206" s="158"/>
    </row>
    <row r="207" spans="5:5">
      <c r="E207" s="158"/>
    </row>
    <row r="208" spans="5:5">
      <c r="E208" s="158"/>
    </row>
    <row r="209" spans="5:5">
      <c r="E209" s="158"/>
    </row>
    <row r="210" spans="5:5">
      <c r="E210" s="158"/>
    </row>
    <row r="211" spans="5:5">
      <c r="E211" s="158"/>
    </row>
    <row r="212" spans="5:5">
      <c r="E212" s="158"/>
    </row>
    <row r="213" spans="5:5">
      <c r="E213" s="158"/>
    </row>
    <row r="214" spans="5:5">
      <c r="E214" s="158"/>
    </row>
    <row r="215" spans="5:5">
      <c r="E215" s="158"/>
    </row>
    <row r="216" spans="5:5">
      <c r="E216" s="158"/>
    </row>
    <row r="217" spans="5:5">
      <c r="E217" s="158"/>
    </row>
    <row r="218" spans="5:5">
      <c r="E218" s="158"/>
    </row>
    <row r="219" spans="5:5">
      <c r="E219" s="158"/>
    </row>
    <row r="220" spans="5:5">
      <c r="E220" s="158"/>
    </row>
    <row r="221" spans="5:5">
      <c r="E221" s="158"/>
    </row>
    <row r="222" spans="5:5">
      <c r="E222" s="158"/>
    </row>
    <row r="223" spans="5:5">
      <c r="E223" s="158"/>
    </row>
    <row r="224" spans="5:5">
      <c r="E224" s="158"/>
    </row>
    <row r="225" spans="5:5">
      <c r="E225" s="158"/>
    </row>
    <row r="226" spans="5:5">
      <c r="E226" s="158"/>
    </row>
    <row r="227" spans="5:5">
      <c r="E227" s="158"/>
    </row>
    <row r="228" spans="5:5">
      <c r="E228" s="158"/>
    </row>
    <row r="229" spans="5:5">
      <c r="E229" s="158"/>
    </row>
    <row r="230" spans="5:5">
      <c r="E230" s="158"/>
    </row>
    <row r="231" spans="5:5">
      <c r="E231" s="158"/>
    </row>
    <row r="232" spans="5:5">
      <c r="E232" s="158"/>
    </row>
    <row r="233" spans="5:5">
      <c r="E233" s="158"/>
    </row>
    <row r="234" spans="5:5">
      <c r="E234" s="158"/>
    </row>
    <row r="235" spans="5:5">
      <c r="E235" s="158"/>
    </row>
    <row r="236" spans="5:5">
      <c r="E236" s="158"/>
    </row>
    <row r="237" spans="5:5">
      <c r="E237" s="158"/>
    </row>
    <row r="238" spans="5:5">
      <c r="E238" s="158"/>
    </row>
    <row r="239" spans="5:5">
      <c r="E239" s="158"/>
    </row>
    <row r="240" spans="5:5">
      <c r="E240" s="158"/>
    </row>
    <row r="241" spans="5:5">
      <c r="E241" s="158"/>
    </row>
  </sheetData>
  <autoFilter ref="A5:AS106" xr:uid="{00000000-0009-0000-0000-000007000000}"/>
  <customSheetViews>
    <customSheetView guid="{9CD6CDFB-0526-4987-BB9B-F12261C08409}" scale="85" showPageBreaks="1" showGridLines="0" view="pageBreakPreview">
      <pane xSplit="3" ySplit="5" topLeftCell="D48" activePane="bottomRight" state="frozen"/>
      <selection pane="bottomRight" activeCell="A56" sqref="A56:A65"/>
      <rowBreaks count="2" manualBreakCount="2">
        <brk id="56" max="18" man="1"/>
        <brk id="118" max="37" man="1"/>
      </rowBreaks>
      <pageMargins left="0.59055118110236227" right="0.39370078740157483" top="0.78740157480314965" bottom="0.39370078740157483" header="0.51181102362204722" footer="0.51181102362204722"/>
      <pageSetup paperSize="9" scale="54" orientation="landscape" r:id="rId1"/>
      <headerFooter alignWithMargins="0"/>
    </customSheetView>
    <customSheetView guid="{47FE580C-1B40-484B-A27C-9C582BD9B048}" scale="85" showPageBreaks="1" showGridLines="0" printArea="1" view="pageBreakPreview">
      <pane xSplit="3" ySplit="5" topLeftCell="D48" activePane="bottomRight" state="frozen"/>
      <selection pane="bottomRight" activeCell="A57" sqref="A57:A61"/>
      <rowBreaks count="1" manualBreakCount="1">
        <brk id="56" max="18" man="1"/>
      </rowBreaks>
      <pageMargins left="0.59055118110236227" right="0.39370078740157483" top="0.78740157480314965" bottom="0.39370078740157483" header="0.51181102362204722" footer="0.51181102362204722"/>
      <pageSetup paperSize="9" scale="54" orientation="landscape" r:id="rId2"/>
      <headerFooter alignWithMargins="0"/>
    </customSheetView>
    <customSheetView guid="{B07D689D-A88D-4FD6-A5A1-1BAAB5F2B100}" scale="85" showPageBreaks="1" showGridLines="0" printArea="1" view="pageBreakPreview">
      <pane xSplit="3" ySplit="5" topLeftCell="D96" activePane="bottomRight" state="frozen"/>
      <selection pane="bottomRight" activeCell="B106" sqref="B106"/>
      <rowBreaks count="1" manualBreakCount="1">
        <brk id="55" max="18" man="1"/>
      </rowBreaks>
      <pageMargins left="0.59055118110236227" right="0.39370078740157483" top="0.78740157480314965" bottom="0.39370078740157483" header="0.51181102362204722" footer="0.51181102362204722"/>
      <pageSetup paperSize="9" scale="47" orientation="landscape" r:id="rId3"/>
      <headerFooter alignWithMargins="0"/>
    </customSheetView>
  </customSheetViews>
  <mergeCells count="24">
    <mergeCell ref="A101:A105"/>
    <mergeCell ref="A71:A75"/>
    <mergeCell ref="A56:A60"/>
    <mergeCell ref="A61:A65"/>
    <mergeCell ref="A46:A50"/>
    <mergeCell ref="A41:A45"/>
    <mergeCell ref="A51:A55"/>
    <mergeCell ref="A96:A100"/>
    <mergeCell ref="A66:A70"/>
    <mergeCell ref="A76:A80"/>
    <mergeCell ref="A86:A90"/>
    <mergeCell ref="A91:A95"/>
    <mergeCell ref="A81:A85"/>
    <mergeCell ref="R4:S4"/>
    <mergeCell ref="L4:M4"/>
    <mergeCell ref="B2:B5"/>
    <mergeCell ref="A36:A40"/>
    <mergeCell ref="A11:A15"/>
    <mergeCell ref="A2:A5"/>
    <mergeCell ref="A6:A10"/>
    <mergeCell ref="A26:A30"/>
    <mergeCell ref="A16:A20"/>
    <mergeCell ref="A21:A25"/>
    <mergeCell ref="A31:A35"/>
  </mergeCells>
  <phoneticPr fontId="3"/>
  <printOptions horizontalCentered="1"/>
  <pageMargins left="0.31496062992125984" right="0.31496062992125984" top="0.47244094488188981" bottom="0.59055118110236227" header="0.51181102362204722" footer="0.51181102362204722"/>
  <pageSetup paperSize="9" scale="69" fitToHeight="3" orientation="landscape" r:id="rId4"/>
  <headerFooter alignWithMargins="0"/>
  <rowBreaks count="2" manualBreakCount="2">
    <brk id="45" max="18" man="1"/>
    <brk id="85" max="18"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AQ262"/>
  <sheetViews>
    <sheetView showGridLines="0" view="pageBreakPreview" zoomScaleNormal="100" zoomScaleSheetLayoutView="100" workbookViewId="0">
      <pane xSplit="2" ySplit="4" topLeftCell="C184" activePane="bottomRight" state="frozen"/>
      <selection activeCell="S26" sqref="S26:S28"/>
      <selection pane="topRight" activeCell="S26" sqref="S26:S28"/>
      <selection pane="bottomLeft" activeCell="S26" sqref="S26:S28"/>
      <selection pane="bottomRight" activeCell="N193" sqref="N193"/>
    </sheetView>
  </sheetViews>
  <sheetFormatPr defaultColWidth="9" defaultRowHeight="13"/>
  <cols>
    <col min="1" max="1" width="11.453125" style="108" customWidth="1"/>
    <col min="2" max="2" width="8.6328125" style="108" customWidth="1"/>
    <col min="3" max="12" width="11.6328125" style="108" customWidth="1"/>
    <col min="13" max="13" width="11.6328125" style="162" customWidth="1"/>
    <col min="14" max="14" width="11.6328125" style="163" customWidth="1"/>
    <col min="15" max="19" width="11.6328125" style="108" customWidth="1"/>
    <col min="20" max="20" width="11.6328125" style="163" customWidth="1"/>
    <col min="21" max="22" width="12.6328125" style="163" customWidth="1"/>
    <col min="23" max="23" width="9" style="108"/>
    <col min="24" max="24" width="9.26953125" style="108" bestFit="1" customWidth="1"/>
    <col min="25" max="27" width="9.08984375" style="108" bestFit="1" customWidth="1"/>
    <col min="28" max="28" width="10.26953125" style="108" bestFit="1" customWidth="1"/>
    <col min="29" max="36" width="9.08984375" style="108" bestFit="1" customWidth="1"/>
    <col min="37" max="37" width="10.26953125" style="108" bestFit="1" customWidth="1"/>
    <col min="38" max="38" width="9.26953125" style="108" bestFit="1" customWidth="1"/>
    <col min="39" max="41" width="9.08984375" style="108" bestFit="1" customWidth="1"/>
    <col min="42" max="16384" width="9" style="108"/>
  </cols>
  <sheetData>
    <row r="1" spans="1:43" ht="20.25" customHeight="1">
      <c r="A1" s="7" t="s">
        <v>313</v>
      </c>
    </row>
    <row r="2" spans="1:43" ht="14.25" customHeight="1">
      <c r="A2" s="8" t="s">
        <v>1</v>
      </c>
      <c r="K2" s="9"/>
      <c r="O2" s="9"/>
      <c r="P2" s="9"/>
      <c r="Q2" s="9"/>
      <c r="R2" s="9"/>
      <c r="S2" s="417" t="s">
        <v>6</v>
      </c>
      <c r="T2" s="417"/>
      <c r="U2" s="14"/>
      <c r="V2" s="14"/>
    </row>
    <row r="3" spans="1:43" ht="18.75" customHeight="1">
      <c r="A3" s="411" t="s">
        <v>7</v>
      </c>
      <c r="B3" s="407" t="s">
        <v>75</v>
      </c>
      <c r="C3" s="409" t="s">
        <v>93</v>
      </c>
      <c r="D3" s="409" t="s">
        <v>94</v>
      </c>
      <c r="E3" s="409" t="s">
        <v>95</v>
      </c>
      <c r="F3" s="409" t="s">
        <v>96</v>
      </c>
      <c r="G3" s="409" t="s">
        <v>97</v>
      </c>
      <c r="H3" s="409" t="s">
        <v>98</v>
      </c>
      <c r="I3" s="409" t="s">
        <v>99</v>
      </c>
      <c r="J3" s="409" t="s">
        <v>100</v>
      </c>
      <c r="K3" s="409" t="s">
        <v>101</v>
      </c>
      <c r="L3" s="409" t="s">
        <v>102</v>
      </c>
      <c r="M3" s="418" t="s">
        <v>103</v>
      </c>
      <c r="N3" s="420" t="s">
        <v>104</v>
      </c>
      <c r="O3" s="422" t="s">
        <v>307</v>
      </c>
      <c r="P3" s="424" t="s">
        <v>105</v>
      </c>
      <c r="Q3" s="426" t="s">
        <v>106</v>
      </c>
      <c r="R3" s="4"/>
      <c r="S3" s="4"/>
      <c r="T3" s="164"/>
      <c r="U3" s="153"/>
      <c r="V3" s="153"/>
    </row>
    <row r="4" spans="1:43" ht="18.75" customHeight="1">
      <c r="A4" s="412"/>
      <c r="B4" s="408"/>
      <c r="C4" s="410"/>
      <c r="D4" s="410"/>
      <c r="E4" s="410"/>
      <c r="F4" s="410"/>
      <c r="G4" s="410"/>
      <c r="H4" s="410"/>
      <c r="I4" s="410"/>
      <c r="J4" s="410"/>
      <c r="K4" s="410"/>
      <c r="L4" s="428"/>
      <c r="M4" s="419"/>
      <c r="N4" s="421"/>
      <c r="O4" s="423"/>
      <c r="P4" s="425"/>
      <c r="Q4" s="427"/>
      <c r="R4" s="5" t="s">
        <v>107</v>
      </c>
      <c r="S4" s="6" t="s">
        <v>108</v>
      </c>
      <c r="T4" s="165" t="s">
        <v>109</v>
      </c>
      <c r="U4" s="166"/>
      <c r="V4" s="166"/>
    </row>
    <row r="5" spans="1:43" ht="18.75" customHeight="1">
      <c r="A5" s="413" t="s">
        <v>19</v>
      </c>
      <c r="B5" s="141" t="s">
        <v>300</v>
      </c>
      <c r="C5" s="213">
        <v>36737</v>
      </c>
      <c r="D5" s="214">
        <v>31811</v>
      </c>
      <c r="E5" s="214">
        <v>22245</v>
      </c>
      <c r="F5" s="214">
        <v>33896</v>
      </c>
      <c r="G5" s="215">
        <v>1353652</v>
      </c>
      <c r="H5" s="216">
        <v>0.46200000000000002</v>
      </c>
      <c r="I5" s="217"/>
      <c r="J5" s="217"/>
      <c r="K5" s="217">
        <v>19.600000000000001</v>
      </c>
      <c r="L5" s="217">
        <v>325.60000000000002</v>
      </c>
      <c r="M5" s="218">
        <v>98.2</v>
      </c>
      <c r="N5" s="219">
        <v>43.8</v>
      </c>
      <c r="O5" s="220">
        <v>135176</v>
      </c>
      <c r="P5" s="220">
        <v>5865598</v>
      </c>
      <c r="Q5" s="221">
        <v>56538</v>
      </c>
      <c r="R5" s="222">
        <v>15835</v>
      </c>
      <c r="S5" s="223">
        <v>6839</v>
      </c>
      <c r="T5" s="224">
        <v>33864</v>
      </c>
      <c r="U5" s="167" t="str">
        <f>IF(R5+S5+T5=Q5,"〇","✖")</f>
        <v>〇</v>
      </c>
      <c r="V5" s="109"/>
    </row>
    <row r="6" spans="1:43" ht="18.75" customHeight="1">
      <c r="A6" s="414"/>
      <c r="B6" s="141" t="s">
        <v>304</v>
      </c>
      <c r="C6" s="213">
        <v>45413</v>
      </c>
      <c r="D6" s="214">
        <v>32972</v>
      </c>
      <c r="E6" s="214">
        <v>1161</v>
      </c>
      <c r="F6" s="214">
        <v>25533</v>
      </c>
      <c r="G6" s="215">
        <v>1398415</v>
      </c>
      <c r="H6" s="216">
        <v>0.44600000000000001</v>
      </c>
      <c r="I6" s="217"/>
      <c r="J6" s="217"/>
      <c r="K6" s="217">
        <v>19.100000000000001</v>
      </c>
      <c r="L6" s="217">
        <v>304</v>
      </c>
      <c r="M6" s="218">
        <v>92.7</v>
      </c>
      <c r="N6" s="225">
        <v>40.700000000000003</v>
      </c>
      <c r="O6" s="220">
        <v>159729</v>
      </c>
      <c r="P6" s="220">
        <v>5862841</v>
      </c>
      <c r="Q6" s="221">
        <v>134173</v>
      </c>
      <c r="R6" s="222">
        <v>40207</v>
      </c>
      <c r="S6" s="223">
        <v>57840</v>
      </c>
      <c r="T6" s="224">
        <v>36126</v>
      </c>
      <c r="U6" s="167" t="str">
        <f t="shared" ref="U6:U23" si="0">IF(R6+S6+T6=Q6,"〇","✖")</f>
        <v>〇</v>
      </c>
      <c r="V6" s="109"/>
    </row>
    <row r="7" spans="1:43" ht="18.75" customHeight="1">
      <c r="A7" s="414"/>
      <c r="B7" s="141" t="s">
        <v>305</v>
      </c>
      <c r="C7" s="213">
        <v>36175</v>
      </c>
      <c r="D7" s="214">
        <v>27569</v>
      </c>
      <c r="E7" s="214">
        <v>-5403</v>
      </c>
      <c r="F7" s="214">
        <v>-2762</v>
      </c>
      <c r="G7" s="215">
        <v>1358763</v>
      </c>
      <c r="H7" s="216">
        <v>0.44400000000000001</v>
      </c>
      <c r="I7" s="217"/>
      <c r="J7" s="217"/>
      <c r="K7" s="217">
        <v>18.899999999999999</v>
      </c>
      <c r="L7" s="217">
        <v>311</v>
      </c>
      <c r="M7" s="218">
        <v>98.1</v>
      </c>
      <c r="N7" s="225">
        <v>42.090173379585124</v>
      </c>
      <c r="O7" s="220">
        <v>140166</v>
      </c>
      <c r="P7" s="220">
        <v>5778414</v>
      </c>
      <c r="Q7" s="221">
        <v>136904</v>
      </c>
      <c r="R7" s="222">
        <v>42849</v>
      </c>
      <c r="S7" s="223">
        <v>55851</v>
      </c>
      <c r="T7" s="224">
        <v>38204</v>
      </c>
      <c r="U7" s="167" t="str">
        <f t="shared" si="0"/>
        <v>〇</v>
      </c>
      <c r="V7" s="109"/>
    </row>
    <row r="8" spans="1:43" ht="18.75" customHeight="1">
      <c r="A8" s="414"/>
      <c r="B8" s="141" t="s">
        <v>308</v>
      </c>
      <c r="C8" s="213">
        <v>36256</v>
      </c>
      <c r="D8" s="214">
        <v>28407</v>
      </c>
      <c r="E8" s="214">
        <v>838</v>
      </c>
      <c r="F8" s="214">
        <v>-5663</v>
      </c>
      <c r="G8" s="215">
        <v>1364506</v>
      </c>
      <c r="H8" s="216">
        <v>0.44400000000000001</v>
      </c>
      <c r="I8" s="217"/>
      <c r="J8" s="217"/>
      <c r="K8" s="217">
        <v>19.100000000000001</v>
      </c>
      <c r="L8" s="217">
        <v>306.7</v>
      </c>
      <c r="M8" s="218">
        <v>97.8</v>
      </c>
      <c r="N8" s="225">
        <v>45.448440753317584</v>
      </c>
      <c r="O8" s="220">
        <v>112762</v>
      </c>
      <c r="P8" s="220">
        <v>5717310</v>
      </c>
      <c r="Q8" s="221">
        <v>152969</v>
      </c>
      <c r="R8" s="222">
        <v>36348</v>
      </c>
      <c r="S8" s="223">
        <v>57496</v>
      </c>
      <c r="T8" s="224">
        <v>59125</v>
      </c>
      <c r="U8" s="167" t="str">
        <f t="shared" si="0"/>
        <v>〇</v>
      </c>
      <c r="V8" s="109"/>
    </row>
    <row r="9" spans="1:43" s="109" customFormat="1" ht="18.75" customHeight="1">
      <c r="A9" s="404"/>
      <c r="B9" s="191" t="s">
        <v>320</v>
      </c>
      <c r="C9" s="311">
        <v>22903</v>
      </c>
      <c r="D9" s="226">
        <v>16433</v>
      </c>
      <c r="E9" s="226">
        <v>-11974</v>
      </c>
      <c r="F9" s="226">
        <v>-12999</v>
      </c>
      <c r="G9" s="312">
        <v>1378127</v>
      </c>
      <c r="H9" s="313">
        <v>0.46300000000000002</v>
      </c>
      <c r="I9" s="227"/>
      <c r="J9" s="227"/>
      <c r="K9" s="227">
        <v>20</v>
      </c>
      <c r="L9" s="227">
        <v>307</v>
      </c>
      <c r="M9" s="228">
        <v>99.8</v>
      </c>
      <c r="N9" s="314">
        <v>47.6</v>
      </c>
      <c r="O9" s="229">
        <v>116759</v>
      </c>
      <c r="P9" s="229">
        <v>5650822</v>
      </c>
      <c r="Q9" s="315">
        <v>154493</v>
      </c>
      <c r="R9" s="316">
        <v>35322</v>
      </c>
      <c r="S9" s="317">
        <v>67637</v>
      </c>
      <c r="T9" s="230">
        <v>51534</v>
      </c>
      <c r="U9" s="167" t="str">
        <f t="shared" si="0"/>
        <v>〇</v>
      </c>
      <c r="X9" s="108"/>
      <c r="Y9" s="108"/>
      <c r="Z9" s="108"/>
      <c r="AA9" s="108"/>
      <c r="AB9" s="108"/>
      <c r="AC9" s="108"/>
      <c r="AD9" s="108"/>
      <c r="AE9" s="108"/>
      <c r="AF9" s="108"/>
      <c r="AG9" s="108"/>
      <c r="AH9" s="108"/>
      <c r="AI9" s="108"/>
      <c r="AJ9" s="108"/>
      <c r="AK9" s="108"/>
      <c r="AL9" s="108"/>
      <c r="AM9" s="108"/>
      <c r="AN9" s="108"/>
      <c r="AO9" s="108"/>
      <c r="AP9" s="108"/>
      <c r="AQ9" s="108"/>
    </row>
    <row r="10" spans="1:43" s="109" customFormat="1" ht="18.75" customHeight="1">
      <c r="A10" s="416" t="s">
        <v>299</v>
      </c>
      <c r="B10" s="141" t="s">
        <v>300</v>
      </c>
      <c r="C10" s="213">
        <v>95457</v>
      </c>
      <c r="D10" s="214">
        <v>24597</v>
      </c>
      <c r="E10" s="214">
        <v>11510</v>
      </c>
      <c r="F10" s="214">
        <v>10957</v>
      </c>
      <c r="G10" s="215">
        <v>393973</v>
      </c>
      <c r="H10" s="216">
        <v>0.372</v>
      </c>
      <c r="I10" s="217"/>
      <c r="J10" s="217"/>
      <c r="K10" s="217">
        <v>13.7</v>
      </c>
      <c r="L10" s="217">
        <v>221.5</v>
      </c>
      <c r="M10" s="218">
        <v>94.9</v>
      </c>
      <c r="N10" s="225">
        <v>43.4</v>
      </c>
      <c r="O10" s="220">
        <v>131069</v>
      </c>
      <c r="P10" s="220">
        <v>1343469</v>
      </c>
      <c r="Q10" s="221">
        <v>73487</v>
      </c>
      <c r="R10" s="222">
        <v>17709</v>
      </c>
      <c r="S10" s="223">
        <v>14790</v>
      </c>
      <c r="T10" s="224">
        <v>40988</v>
      </c>
      <c r="U10" s="167" t="str">
        <f>IF(R10+S10+T10=Q10,"〇","✖")</f>
        <v>〇</v>
      </c>
      <c r="X10" s="108"/>
      <c r="Y10" s="108"/>
      <c r="Z10" s="108"/>
      <c r="AA10" s="108"/>
      <c r="AB10" s="108"/>
      <c r="AC10" s="108"/>
      <c r="AD10" s="108"/>
      <c r="AE10" s="108"/>
      <c r="AF10" s="108"/>
      <c r="AG10" s="108"/>
      <c r="AH10" s="108"/>
      <c r="AI10" s="108"/>
      <c r="AJ10" s="108"/>
      <c r="AK10" s="108"/>
      <c r="AL10" s="108"/>
      <c r="AM10" s="108"/>
      <c r="AN10" s="108"/>
      <c r="AO10" s="108"/>
      <c r="AP10" s="108"/>
      <c r="AQ10" s="108"/>
    </row>
    <row r="11" spans="1:43" s="109" customFormat="1" ht="18.75" customHeight="1">
      <c r="A11" s="414"/>
      <c r="B11" s="141" t="s">
        <v>304</v>
      </c>
      <c r="C11" s="213">
        <v>59243</v>
      </c>
      <c r="D11" s="214">
        <v>17616</v>
      </c>
      <c r="E11" s="214">
        <v>-6981</v>
      </c>
      <c r="F11" s="214">
        <v>15041</v>
      </c>
      <c r="G11" s="215">
        <v>405635</v>
      </c>
      <c r="H11" s="216">
        <v>0.35899999999999999</v>
      </c>
      <c r="I11" s="217"/>
      <c r="J11" s="217"/>
      <c r="K11" s="217">
        <v>13.3</v>
      </c>
      <c r="L11" s="217">
        <v>200.6</v>
      </c>
      <c r="M11" s="218">
        <v>88.2</v>
      </c>
      <c r="N11" s="225">
        <v>44.4</v>
      </c>
      <c r="O11" s="220">
        <v>87096</v>
      </c>
      <c r="P11" s="220">
        <v>1333677</v>
      </c>
      <c r="Q11" s="221">
        <v>101343</v>
      </c>
      <c r="R11" s="222">
        <v>34651</v>
      </c>
      <c r="S11" s="223">
        <v>29790</v>
      </c>
      <c r="T11" s="224">
        <v>36902</v>
      </c>
      <c r="U11" s="167" t="str">
        <f t="shared" si="0"/>
        <v>〇</v>
      </c>
      <c r="X11" s="108"/>
      <c r="Y11" s="108"/>
      <c r="Z11" s="108"/>
      <c r="AA11" s="108"/>
      <c r="AB11" s="108"/>
      <c r="AC11" s="108"/>
      <c r="AD11" s="108"/>
      <c r="AE11" s="108"/>
      <c r="AF11" s="108"/>
      <c r="AG11" s="108"/>
      <c r="AH11" s="108"/>
      <c r="AI11" s="108"/>
      <c r="AJ11" s="108"/>
      <c r="AK11" s="108"/>
      <c r="AL11" s="108"/>
      <c r="AM11" s="108"/>
      <c r="AN11" s="108"/>
      <c r="AO11" s="108"/>
      <c r="AP11" s="108"/>
      <c r="AQ11" s="108"/>
    </row>
    <row r="12" spans="1:43" s="109" customFormat="1" ht="18.75" customHeight="1">
      <c r="A12" s="414"/>
      <c r="B12" s="141" t="s">
        <v>305</v>
      </c>
      <c r="C12" s="213">
        <v>54363</v>
      </c>
      <c r="D12" s="214">
        <v>19773</v>
      </c>
      <c r="E12" s="214">
        <v>2157</v>
      </c>
      <c r="F12" s="214">
        <v>1761</v>
      </c>
      <c r="G12" s="215">
        <v>391048</v>
      </c>
      <c r="H12" s="216">
        <v>0.35399999999999998</v>
      </c>
      <c r="I12" s="217"/>
      <c r="J12" s="217"/>
      <c r="K12" s="217">
        <v>12.8</v>
      </c>
      <c r="L12" s="217">
        <v>204.4</v>
      </c>
      <c r="M12" s="218">
        <v>94.2</v>
      </c>
      <c r="N12" s="225">
        <v>44.4</v>
      </c>
      <c r="O12" s="220">
        <v>78788</v>
      </c>
      <c r="P12" s="220">
        <v>1304527</v>
      </c>
      <c r="Q12" s="221">
        <v>111574</v>
      </c>
      <c r="R12" s="222">
        <v>29702</v>
      </c>
      <c r="S12" s="223">
        <v>29797</v>
      </c>
      <c r="T12" s="224">
        <v>52075</v>
      </c>
      <c r="U12" s="167" t="str">
        <f t="shared" si="0"/>
        <v>〇</v>
      </c>
      <c r="X12" s="108"/>
      <c r="Y12" s="108"/>
      <c r="Z12" s="108"/>
      <c r="AA12" s="108"/>
      <c r="AB12" s="108"/>
      <c r="AC12" s="108"/>
      <c r="AD12" s="108"/>
      <c r="AE12" s="108"/>
      <c r="AF12" s="108"/>
      <c r="AG12" s="108"/>
      <c r="AH12" s="108"/>
      <c r="AI12" s="108"/>
      <c r="AJ12" s="108"/>
      <c r="AK12" s="108"/>
      <c r="AL12" s="108"/>
      <c r="AM12" s="108"/>
      <c r="AN12" s="108"/>
      <c r="AO12" s="108"/>
      <c r="AP12" s="108"/>
      <c r="AQ12" s="108"/>
    </row>
    <row r="13" spans="1:43" s="109" customFormat="1" ht="18.75" customHeight="1">
      <c r="A13" s="414"/>
      <c r="B13" s="141" t="s">
        <v>308</v>
      </c>
      <c r="C13" s="213">
        <v>52847</v>
      </c>
      <c r="D13" s="214">
        <v>19465</v>
      </c>
      <c r="E13" s="214">
        <v>-309</v>
      </c>
      <c r="F13" s="214">
        <v>2988</v>
      </c>
      <c r="G13" s="215">
        <v>390646</v>
      </c>
      <c r="H13" s="216">
        <v>0.35099999999999998</v>
      </c>
      <c r="I13" s="217"/>
      <c r="J13" s="217"/>
      <c r="K13" s="217">
        <v>12.7</v>
      </c>
      <c r="L13" s="217">
        <v>201.1</v>
      </c>
      <c r="M13" s="218">
        <v>92.6</v>
      </c>
      <c r="N13" s="225">
        <v>46.1</v>
      </c>
      <c r="O13" s="220">
        <v>83491</v>
      </c>
      <c r="P13" s="220">
        <v>1269350</v>
      </c>
      <c r="Q13" s="221">
        <v>118112</v>
      </c>
      <c r="R13" s="222">
        <v>30999</v>
      </c>
      <c r="S13" s="223">
        <v>33327</v>
      </c>
      <c r="T13" s="224">
        <v>53786</v>
      </c>
      <c r="U13" s="167" t="str">
        <f t="shared" si="0"/>
        <v>〇</v>
      </c>
      <c r="X13" s="108"/>
      <c r="Y13" s="108"/>
      <c r="Z13" s="108"/>
      <c r="AA13" s="108"/>
      <c r="AB13" s="108"/>
      <c r="AC13" s="108"/>
      <c r="AD13" s="108"/>
      <c r="AE13" s="108"/>
      <c r="AF13" s="108"/>
      <c r="AG13" s="108"/>
      <c r="AH13" s="108"/>
      <c r="AI13" s="108"/>
      <c r="AJ13" s="108"/>
      <c r="AK13" s="108"/>
      <c r="AL13" s="108"/>
      <c r="AM13" s="108"/>
      <c r="AN13" s="108"/>
      <c r="AO13" s="108"/>
      <c r="AP13" s="108"/>
      <c r="AQ13" s="108"/>
    </row>
    <row r="14" spans="1:43" s="109" customFormat="1" ht="18.75" customHeight="1">
      <c r="A14" s="404"/>
      <c r="B14" s="191" t="s">
        <v>320</v>
      </c>
      <c r="C14" s="311">
        <v>46940</v>
      </c>
      <c r="D14" s="226">
        <v>12150</v>
      </c>
      <c r="E14" s="226">
        <v>-7315</v>
      </c>
      <c r="F14" s="226">
        <v>-5358</v>
      </c>
      <c r="G14" s="312">
        <v>394089</v>
      </c>
      <c r="H14" s="313">
        <v>0.36299999999999999</v>
      </c>
      <c r="I14" s="227"/>
      <c r="J14" s="227"/>
      <c r="K14" s="227">
        <v>12.3</v>
      </c>
      <c r="L14" s="227">
        <v>196.8</v>
      </c>
      <c r="M14" s="228">
        <v>93.2</v>
      </c>
      <c r="N14" s="314">
        <v>45.5</v>
      </c>
      <c r="O14" s="229">
        <v>63977</v>
      </c>
      <c r="P14" s="229">
        <v>1235760</v>
      </c>
      <c r="Q14" s="315">
        <v>113670</v>
      </c>
      <c r="R14" s="316">
        <v>30979</v>
      </c>
      <c r="S14" s="317">
        <v>36311</v>
      </c>
      <c r="T14" s="230">
        <v>46380</v>
      </c>
      <c r="U14" s="167" t="str">
        <f t="shared" si="0"/>
        <v>〇</v>
      </c>
      <c r="X14" s="108"/>
      <c r="Y14" s="108"/>
      <c r="Z14" s="108"/>
      <c r="AA14" s="108"/>
      <c r="AB14" s="108"/>
      <c r="AC14" s="108"/>
      <c r="AD14" s="108"/>
      <c r="AE14" s="108"/>
      <c r="AF14" s="108"/>
      <c r="AG14" s="108"/>
      <c r="AH14" s="108"/>
      <c r="AI14" s="108"/>
      <c r="AJ14" s="108"/>
      <c r="AK14" s="108"/>
      <c r="AL14" s="108"/>
      <c r="AM14" s="108"/>
      <c r="AN14" s="108"/>
      <c r="AO14" s="108"/>
      <c r="AP14" s="108"/>
      <c r="AQ14" s="108"/>
    </row>
    <row r="15" spans="1:43" ht="18.75" customHeight="1">
      <c r="A15" s="405" t="s">
        <v>20</v>
      </c>
      <c r="B15" s="141" t="s">
        <v>300</v>
      </c>
      <c r="C15" s="231">
        <v>99485</v>
      </c>
      <c r="D15" s="214">
        <v>27760</v>
      </c>
      <c r="E15" s="214">
        <v>13140</v>
      </c>
      <c r="F15" s="214">
        <v>12562</v>
      </c>
      <c r="G15" s="215">
        <v>470420</v>
      </c>
      <c r="H15" s="216">
        <v>0.626</v>
      </c>
      <c r="I15" s="217"/>
      <c r="J15" s="217"/>
      <c r="K15" s="217">
        <v>12</v>
      </c>
      <c r="L15" s="217">
        <v>159.1</v>
      </c>
      <c r="M15" s="218">
        <v>96.3</v>
      </c>
      <c r="N15" s="218">
        <v>51</v>
      </c>
      <c r="O15" s="220">
        <v>103453</v>
      </c>
      <c r="P15" s="220">
        <v>1508400</v>
      </c>
      <c r="Q15" s="221">
        <v>166890</v>
      </c>
      <c r="R15" s="222">
        <v>20376</v>
      </c>
      <c r="S15" s="223">
        <v>19748</v>
      </c>
      <c r="T15" s="224">
        <v>126766</v>
      </c>
      <c r="U15" s="167" t="str">
        <f t="shared" si="0"/>
        <v>〇</v>
      </c>
      <c r="V15" s="109"/>
    </row>
    <row r="16" spans="1:43" ht="18.75" customHeight="1">
      <c r="A16" s="403"/>
      <c r="B16" s="141" t="s">
        <v>304</v>
      </c>
      <c r="C16" s="231">
        <v>62006</v>
      </c>
      <c r="D16" s="214">
        <v>26932</v>
      </c>
      <c r="E16" s="214">
        <v>-828</v>
      </c>
      <c r="F16" s="214">
        <v>-1279</v>
      </c>
      <c r="G16" s="215">
        <v>489316</v>
      </c>
      <c r="H16" s="216">
        <v>0.59699999999999998</v>
      </c>
      <c r="I16" s="217"/>
      <c r="J16" s="217"/>
      <c r="K16" s="217">
        <v>11.2</v>
      </c>
      <c r="L16" s="217">
        <v>146.9</v>
      </c>
      <c r="M16" s="218">
        <v>89</v>
      </c>
      <c r="N16" s="219">
        <v>51.3</v>
      </c>
      <c r="O16" s="220">
        <v>121128</v>
      </c>
      <c r="P16" s="220">
        <v>1514416</v>
      </c>
      <c r="Q16" s="221">
        <v>197349</v>
      </c>
      <c r="R16" s="222">
        <v>19901</v>
      </c>
      <c r="S16" s="223">
        <v>19749</v>
      </c>
      <c r="T16" s="224">
        <v>157699</v>
      </c>
      <c r="U16" s="167" t="str">
        <f t="shared" si="0"/>
        <v>〇</v>
      </c>
      <c r="V16" s="109"/>
    </row>
    <row r="17" spans="1:43" ht="18.75" customHeight="1">
      <c r="A17" s="403"/>
      <c r="B17" s="141" t="s">
        <v>305</v>
      </c>
      <c r="C17" s="231">
        <v>37055</v>
      </c>
      <c r="D17" s="214">
        <v>13424</v>
      </c>
      <c r="E17" s="214">
        <v>-13508</v>
      </c>
      <c r="F17" s="214">
        <v>-12510</v>
      </c>
      <c r="G17" s="215">
        <v>477964</v>
      </c>
      <c r="H17" s="216">
        <v>0.59099999999999997</v>
      </c>
      <c r="I17" s="217"/>
      <c r="J17" s="217"/>
      <c r="K17" s="217">
        <v>10.6</v>
      </c>
      <c r="L17" s="217">
        <v>144.19999999999999</v>
      </c>
      <c r="M17" s="218">
        <v>96.4</v>
      </c>
      <c r="N17" s="219">
        <v>53.7</v>
      </c>
      <c r="O17" s="220">
        <v>118132</v>
      </c>
      <c r="P17" s="220">
        <v>1482932</v>
      </c>
      <c r="Q17" s="221">
        <v>198269</v>
      </c>
      <c r="R17" s="222">
        <v>20770</v>
      </c>
      <c r="S17" s="223">
        <v>19749</v>
      </c>
      <c r="T17" s="224">
        <v>157750</v>
      </c>
      <c r="U17" s="167" t="str">
        <f t="shared" si="0"/>
        <v>〇</v>
      </c>
      <c r="V17" s="109"/>
    </row>
    <row r="18" spans="1:43" ht="18.75" customHeight="1">
      <c r="A18" s="403"/>
      <c r="B18" s="141" t="s">
        <v>308</v>
      </c>
      <c r="C18" s="231">
        <v>16350</v>
      </c>
      <c r="D18" s="214">
        <v>1762</v>
      </c>
      <c r="E18" s="214">
        <v>-11662</v>
      </c>
      <c r="F18" s="214">
        <v>-11362</v>
      </c>
      <c r="G18" s="215">
        <v>484916</v>
      </c>
      <c r="H18" s="216">
        <v>0.58799999999999997</v>
      </c>
      <c r="I18" s="217"/>
      <c r="J18" s="217"/>
      <c r="K18" s="217">
        <v>10.3</v>
      </c>
      <c r="L18" s="217">
        <v>135.30000000000001</v>
      </c>
      <c r="M18" s="218">
        <v>96.7</v>
      </c>
      <c r="N18" s="219">
        <v>57.6</v>
      </c>
      <c r="O18" s="220">
        <v>135058</v>
      </c>
      <c r="P18" s="220">
        <v>1449873</v>
      </c>
      <c r="Q18" s="221">
        <v>205385</v>
      </c>
      <c r="R18" s="222">
        <v>20971</v>
      </c>
      <c r="S18" s="223">
        <v>19750</v>
      </c>
      <c r="T18" s="224">
        <v>164664</v>
      </c>
      <c r="U18" s="167" t="str">
        <f t="shared" si="0"/>
        <v>〇</v>
      </c>
      <c r="V18" s="109"/>
    </row>
    <row r="19" spans="1:43" s="109" customFormat="1" ht="18.75" customHeight="1">
      <c r="A19" s="404"/>
      <c r="B19" s="191" t="s">
        <v>320</v>
      </c>
      <c r="C19" s="318">
        <v>21665</v>
      </c>
      <c r="D19" s="226">
        <v>1588</v>
      </c>
      <c r="E19" s="226">
        <v>-174</v>
      </c>
      <c r="F19" s="226">
        <v>78</v>
      </c>
      <c r="G19" s="312">
        <v>495008</v>
      </c>
      <c r="H19" s="313">
        <v>0.60699999999999998</v>
      </c>
      <c r="I19" s="227"/>
      <c r="J19" s="227"/>
      <c r="K19" s="227">
        <v>10</v>
      </c>
      <c r="L19" s="227">
        <v>130.80000000000001</v>
      </c>
      <c r="M19" s="228">
        <v>95.4</v>
      </c>
      <c r="N19" s="319">
        <v>59.3</v>
      </c>
      <c r="O19" s="229">
        <v>156856</v>
      </c>
      <c r="P19" s="229">
        <v>1408156</v>
      </c>
      <c r="Q19" s="315">
        <v>180805</v>
      </c>
      <c r="R19" s="316">
        <v>21204</v>
      </c>
      <c r="S19" s="317">
        <v>19764</v>
      </c>
      <c r="T19" s="230">
        <v>139837</v>
      </c>
      <c r="U19" s="167" t="str">
        <f t="shared" si="0"/>
        <v>〇</v>
      </c>
      <c r="X19" s="108"/>
      <c r="Y19" s="108"/>
      <c r="Z19" s="108"/>
      <c r="AA19" s="108"/>
      <c r="AB19" s="108"/>
      <c r="AC19" s="108"/>
      <c r="AD19" s="108"/>
      <c r="AE19" s="108"/>
      <c r="AF19" s="108"/>
      <c r="AG19" s="108"/>
      <c r="AH19" s="108"/>
      <c r="AI19" s="108"/>
      <c r="AJ19" s="108"/>
      <c r="AK19" s="108"/>
      <c r="AL19" s="108"/>
      <c r="AM19" s="108"/>
      <c r="AN19" s="108"/>
      <c r="AO19" s="108"/>
      <c r="AP19" s="108"/>
      <c r="AQ19" s="108"/>
    </row>
    <row r="20" spans="1:43" ht="18.75" customHeight="1">
      <c r="A20" s="413" t="s">
        <v>148</v>
      </c>
      <c r="B20" s="141" t="s">
        <v>300</v>
      </c>
      <c r="C20" s="213">
        <v>19039</v>
      </c>
      <c r="D20" s="214">
        <v>13418</v>
      </c>
      <c r="E20" s="214">
        <v>6010</v>
      </c>
      <c r="F20" s="214">
        <v>8638</v>
      </c>
      <c r="G20" s="215">
        <v>323469</v>
      </c>
      <c r="H20" s="216">
        <v>0.32200000000000001</v>
      </c>
      <c r="I20" s="217"/>
      <c r="J20" s="217"/>
      <c r="K20" s="217">
        <v>13.8</v>
      </c>
      <c r="L20" s="217">
        <v>251.7</v>
      </c>
      <c r="M20" s="218">
        <v>93.4</v>
      </c>
      <c r="N20" s="218">
        <v>35.9</v>
      </c>
      <c r="O20" s="220">
        <v>39169</v>
      </c>
      <c r="P20" s="220">
        <v>1257466</v>
      </c>
      <c r="Q20" s="221">
        <v>52798</v>
      </c>
      <c r="R20" s="222">
        <v>13314</v>
      </c>
      <c r="S20" s="223">
        <v>19111</v>
      </c>
      <c r="T20" s="224">
        <v>20373</v>
      </c>
      <c r="U20" s="167" t="str">
        <f t="shared" si="0"/>
        <v>〇</v>
      </c>
      <c r="V20" s="109"/>
    </row>
    <row r="21" spans="1:43" ht="18.75" customHeight="1">
      <c r="A21" s="415"/>
      <c r="B21" s="141" t="s">
        <v>304</v>
      </c>
      <c r="C21" s="213">
        <v>25629</v>
      </c>
      <c r="D21" s="214">
        <v>16615</v>
      </c>
      <c r="E21" s="214">
        <v>3197</v>
      </c>
      <c r="F21" s="214">
        <v>4873</v>
      </c>
      <c r="G21" s="215">
        <v>338997</v>
      </c>
      <c r="H21" s="216">
        <v>0.311</v>
      </c>
      <c r="I21" s="217"/>
      <c r="J21" s="217"/>
      <c r="K21" s="217">
        <v>14.9</v>
      </c>
      <c r="L21" s="217">
        <v>229.9</v>
      </c>
      <c r="M21" s="218">
        <v>86.6</v>
      </c>
      <c r="N21" s="219">
        <v>32.9</v>
      </c>
      <c r="O21" s="220">
        <v>42059</v>
      </c>
      <c r="P21" s="220">
        <v>1257550</v>
      </c>
      <c r="Q21" s="221">
        <v>71276</v>
      </c>
      <c r="R21" s="222">
        <v>14990</v>
      </c>
      <c r="S21" s="223">
        <v>21182</v>
      </c>
      <c r="T21" s="224">
        <v>35104</v>
      </c>
      <c r="U21" s="167" t="str">
        <f t="shared" si="0"/>
        <v>〇</v>
      </c>
      <c r="V21" s="109"/>
    </row>
    <row r="22" spans="1:43" ht="18.75" customHeight="1">
      <c r="A22" s="415"/>
      <c r="B22" s="141" t="s">
        <v>305</v>
      </c>
      <c r="C22" s="213">
        <v>19560</v>
      </c>
      <c r="D22" s="214">
        <v>14837</v>
      </c>
      <c r="E22" s="214">
        <v>-1778</v>
      </c>
      <c r="F22" s="214">
        <v>3903</v>
      </c>
      <c r="G22" s="215">
        <v>326728</v>
      </c>
      <c r="H22" s="216">
        <v>0.309</v>
      </c>
      <c r="I22" s="217"/>
      <c r="J22" s="217"/>
      <c r="K22" s="217">
        <v>15.3</v>
      </c>
      <c r="L22" s="217">
        <v>244.6</v>
      </c>
      <c r="M22" s="218">
        <v>90.4</v>
      </c>
      <c r="N22" s="219">
        <v>34.69</v>
      </c>
      <c r="O22" s="220">
        <v>33862</v>
      </c>
      <c r="P22" s="220">
        <v>1237915</v>
      </c>
      <c r="Q22" s="221">
        <v>68471</v>
      </c>
      <c r="R22" s="222">
        <v>14039</v>
      </c>
      <c r="S22" s="223">
        <v>24194</v>
      </c>
      <c r="T22" s="224">
        <v>30238</v>
      </c>
      <c r="U22" s="167" t="str">
        <f t="shared" si="0"/>
        <v>〇</v>
      </c>
      <c r="V22" s="109"/>
    </row>
    <row r="23" spans="1:43" ht="18.75" customHeight="1">
      <c r="A23" s="415"/>
      <c r="B23" s="141" t="s">
        <v>308</v>
      </c>
      <c r="C23" s="213">
        <v>17919</v>
      </c>
      <c r="D23" s="214">
        <v>10215</v>
      </c>
      <c r="E23" s="214">
        <v>-4622</v>
      </c>
      <c r="F23" s="214">
        <v>-1731</v>
      </c>
      <c r="G23" s="215">
        <v>325377</v>
      </c>
      <c r="H23" s="216">
        <v>0.31178</v>
      </c>
      <c r="I23" s="217"/>
      <c r="J23" s="217"/>
      <c r="K23" s="217">
        <v>15.3</v>
      </c>
      <c r="L23" s="217">
        <v>243</v>
      </c>
      <c r="M23" s="218">
        <v>89.8</v>
      </c>
      <c r="N23" s="219">
        <v>27.5</v>
      </c>
      <c r="O23" s="220">
        <v>35860</v>
      </c>
      <c r="P23" s="220">
        <v>1224345</v>
      </c>
      <c r="Q23" s="221">
        <v>78022</v>
      </c>
      <c r="R23" s="222">
        <v>16929</v>
      </c>
      <c r="S23" s="223">
        <v>30709</v>
      </c>
      <c r="T23" s="224">
        <v>30384</v>
      </c>
      <c r="U23" s="167" t="str">
        <f t="shared" si="0"/>
        <v>〇</v>
      </c>
      <c r="V23" s="109"/>
    </row>
    <row r="24" spans="1:43" s="109" customFormat="1" ht="18.75" customHeight="1">
      <c r="A24" s="406"/>
      <c r="B24" s="191" t="s">
        <v>320</v>
      </c>
      <c r="C24" s="311">
        <v>17018</v>
      </c>
      <c r="D24" s="226">
        <v>10203</v>
      </c>
      <c r="E24" s="226">
        <v>-13</v>
      </c>
      <c r="F24" s="226">
        <v>2277</v>
      </c>
      <c r="G24" s="312">
        <v>327621</v>
      </c>
      <c r="H24" s="313">
        <v>0.32740999999999998</v>
      </c>
      <c r="I24" s="227"/>
      <c r="J24" s="227"/>
      <c r="K24" s="227">
        <v>14.3</v>
      </c>
      <c r="L24" s="227">
        <v>232.9</v>
      </c>
      <c r="M24" s="228">
        <v>89.5</v>
      </c>
      <c r="N24" s="319">
        <v>29.3</v>
      </c>
      <c r="O24" s="229">
        <v>85459</v>
      </c>
      <c r="P24" s="229">
        <v>1206673</v>
      </c>
      <c r="Q24" s="315">
        <v>78022</v>
      </c>
      <c r="R24" s="316">
        <v>16929</v>
      </c>
      <c r="S24" s="317">
        <v>30709</v>
      </c>
      <c r="T24" s="230">
        <v>30384</v>
      </c>
      <c r="U24" s="167" t="str">
        <f>IF(R24+S24+T24=Q24,"〇","✖")</f>
        <v>〇</v>
      </c>
      <c r="X24" s="108"/>
      <c r="Y24" s="108"/>
      <c r="Z24" s="108"/>
      <c r="AA24" s="108"/>
      <c r="AB24" s="108"/>
      <c r="AC24" s="108"/>
      <c r="AD24" s="108"/>
      <c r="AE24" s="108"/>
      <c r="AF24" s="108"/>
      <c r="AG24" s="108"/>
      <c r="AH24" s="108"/>
      <c r="AI24" s="108"/>
      <c r="AJ24" s="108"/>
      <c r="AK24" s="108"/>
      <c r="AL24" s="108"/>
      <c r="AM24" s="108"/>
      <c r="AN24" s="108"/>
      <c r="AO24" s="108"/>
      <c r="AP24" s="108"/>
      <c r="AQ24" s="108"/>
    </row>
    <row r="25" spans="1:43" ht="18.75" customHeight="1">
      <c r="A25" s="405" t="s">
        <v>22</v>
      </c>
      <c r="B25" s="141" t="s">
        <v>300</v>
      </c>
      <c r="C25" s="231">
        <v>104073</v>
      </c>
      <c r="D25" s="214">
        <v>8025</v>
      </c>
      <c r="E25" s="214">
        <v>465</v>
      </c>
      <c r="F25" s="214">
        <v>17305</v>
      </c>
      <c r="G25" s="215">
        <v>490682</v>
      </c>
      <c r="H25" s="216">
        <v>0.54500000000000004</v>
      </c>
      <c r="I25" s="217"/>
      <c r="J25" s="217"/>
      <c r="K25" s="217">
        <v>7.7</v>
      </c>
      <c r="L25" s="217">
        <v>119.7</v>
      </c>
      <c r="M25" s="218">
        <v>95</v>
      </c>
      <c r="N25" s="225">
        <v>46.5</v>
      </c>
      <c r="O25" s="220">
        <v>81861</v>
      </c>
      <c r="P25" s="220">
        <v>1461052</v>
      </c>
      <c r="Q25" s="221">
        <v>583195</v>
      </c>
      <c r="R25" s="222">
        <v>33454</v>
      </c>
      <c r="S25" s="223">
        <v>29930</v>
      </c>
      <c r="T25" s="224">
        <v>519811</v>
      </c>
      <c r="U25" s="167" t="str">
        <f t="shared" ref="U25:U98" si="1">IF(R25+S25+T25=Q25,"〇","✖")</f>
        <v>〇</v>
      </c>
      <c r="V25" s="109"/>
    </row>
    <row r="26" spans="1:43" ht="18.75" customHeight="1">
      <c r="A26" s="403"/>
      <c r="B26" s="141" t="s">
        <v>304</v>
      </c>
      <c r="C26" s="231">
        <v>60534</v>
      </c>
      <c r="D26" s="214">
        <v>8131</v>
      </c>
      <c r="E26" s="214">
        <v>106</v>
      </c>
      <c r="F26" s="214">
        <v>-6893</v>
      </c>
      <c r="G26" s="215">
        <v>510550</v>
      </c>
      <c r="H26" s="216">
        <v>0.52200000000000002</v>
      </c>
      <c r="I26" s="217"/>
      <c r="J26" s="217"/>
      <c r="K26" s="217">
        <v>7.1</v>
      </c>
      <c r="L26" s="217">
        <v>106.9</v>
      </c>
      <c r="M26" s="218">
        <v>93.8</v>
      </c>
      <c r="N26" s="219">
        <v>45.7</v>
      </c>
      <c r="O26" s="220">
        <v>120047</v>
      </c>
      <c r="P26" s="220">
        <v>1485850</v>
      </c>
      <c r="Q26" s="221">
        <v>545401</v>
      </c>
      <c r="R26" s="222">
        <v>26451</v>
      </c>
      <c r="S26" s="223">
        <v>29930</v>
      </c>
      <c r="T26" s="224">
        <v>489020</v>
      </c>
      <c r="U26" s="167" t="str">
        <f t="shared" si="1"/>
        <v>〇</v>
      </c>
      <c r="V26" s="109"/>
    </row>
    <row r="27" spans="1:43" ht="18.75" customHeight="1">
      <c r="A27" s="403"/>
      <c r="B27" s="141" t="s">
        <v>305</v>
      </c>
      <c r="C27" s="231">
        <v>37449</v>
      </c>
      <c r="D27" s="214">
        <v>8647</v>
      </c>
      <c r="E27" s="214">
        <v>516</v>
      </c>
      <c r="F27" s="214">
        <v>6373</v>
      </c>
      <c r="G27" s="215">
        <v>495387</v>
      </c>
      <c r="H27" s="216">
        <v>0.51343000000000005</v>
      </c>
      <c r="I27" s="217"/>
      <c r="J27" s="217"/>
      <c r="K27" s="217">
        <v>6.7</v>
      </c>
      <c r="L27" s="217">
        <v>112.6</v>
      </c>
      <c r="M27" s="218">
        <v>96</v>
      </c>
      <c r="N27" s="219">
        <v>44.4</v>
      </c>
      <c r="O27" s="220">
        <v>120640</v>
      </c>
      <c r="P27" s="220">
        <v>1520094</v>
      </c>
      <c r="Q27" s="221">
        <v>528472</v>
      </c>
      <c r="R27" s="222">
        <v>32308</v>
      </c>
      <c r="S27" s="223">
        <v>29930</v>
      </c>
      <c r="T27" s="224">
        <v>466234</v>
      </c>
      <c r="U27" s="167" t="str">
        <f t="shared" si="1"/>
        <v>〇</v>
      </c>
      <c r="V27" s="109"/>
    </row>
    <row r="28" spans="1:43" ht="18.75" customHeight="1">
      <c r="A28" s="403"/>
      <c r="B28" s="141" t="s">
        <v>308</v>
      </c>
      <c r="C28" s="231">
        <v>32965</v>
      </c>
      <c r="D28" s="214">
        <v>7702</v>
      </c>
      <c r="E28" s="214">
        <v>-946</v>
      </c>
      <c r="F28" s="214">
        <v>-5103</v>
      </c>
      <c r="G28" s="215">
        <v>498570</v>
      </c>
      <c r="H28" s="216">
        <v>0.505</v>
      </c>
      <c r="I28" s="217"/>
      <c r="J28" s="217"/>
      <c r="K28" s="217">
        <v>6.4</v>
      </c>
      <c r="L28" s="217">
        <v>114.1</v>
      </c>
      <c r="M28" s="218">
        <v>94.4</v>
      </c>
      <c r="N28" s="219">
        <v>48.5</v>
      </c>
      <c r="O28" s="220">
        <v>129205</v>
      </c>
      <c r="P28" s="220">
        <v>1509400</v>
      </c>
      <c r="Q28" s="221">
        <v>526502</v>
      </c>
      <c r="R28" s="222">
        <v>28151</v>
      </c>
      <c r="S28" s="223">
        <v>29930</v>
      </c>
      <c r="T28" s="224">
        <v>468421</v>
      </c>
      <c r="U28" s="167" t="str">
        <f t="shared" si="1"/>
        <v>〇</v>
      </c>
      <c r="V28" s="109"/>
    </row>
    <row r="29" spans="1:43" s="109" customFormat="1" ht="18.75" customHeight="1">
      <c r="A29" s="404"/>
      <c r="B29" s="191" t="s">
        <v>320</v>
      </c>
      <c r="C29" s="318">
        <v>39367</v>
      </c>
      <c r="D29" s="226">
        <v>7812</v>
      </c>
      <c r="E29" s="226">
        <v>111</v>
      </c>
      <c r="F29" s="226">
        <v>1356</v>
      </c>
      <c r="G29" s="312">
        <v>509719</v>
      </c>
      <c r="H29" s="313">
        <v>0.51900000000000002</v>
      </c>
      <c r="I29" s="227"/>
      <c r="J29" s="227"/>
      <c r="K29" s="227">
        <v>6</v>
      </c>
      <c r="L29" s="227">
        <v>115.3</v>
      </c>
      <c r="M29" s="228">
        <v>95.8</v>
      </c>
      <c r="N29" s="319">
        <v>48.8</v>
      </c>
      <c r="O29" s="229">
        <v>150537</v>
      </c>
      <c r="P29" s="229">
        <v>1519351</v>
      </c>
      <c r="Q29" s="315">
        <v>506894</v>
      </c>
      <c r="R29" s="316">
        <v>29397</v>
      </c>
      <c r="S29" s="317">
        <v>29930</v>
      </c>
      <c r="T29" s="230">
        <v>447567</v>
      </c>
      <c r="U29" s="167" t="str">
        <f t="shared" si="1"/>
        <v>〇</v>
      </c>
      <c r="X29" s="108"/>
      <c r="Y29" s="108"/>
      <c r="Z29" s="108"/>
      <c r="AA29" s="108"/>
      <c r="AB29" s="108"/>
      <c r="AC29" s="108"/>
      <c r="AD29" s="108"/>
      <c r="AE29" s="108"/>
      <c r="AF29" s="108"/>
      <c r="AG29" s="108"/>
      <c r="AH29" s="108"/>
      <c r="AI29" s="108"/>
      <c r="AJ29" s="108"/>
      <c r="AK29" s="108"/>
      <c r="AL29" s="108"/>
      <c r="AM29" s="108"/>
      <c r="AN29" s="108"/>
      <c r="AO29" s="108"/>
      <c r="AP29" s="108"/>
      <c r="AQ29" s="108"/>
    </row>
    <row r="30" spans="1:43" ht="18.75" customHeight="1">
      <c r="A30" s="405" t="s">
        <v>23</v>
      </c>
      <c r="B30" s="141" t="s">
        <v>300</v>
      </c>
      <c r="C30" s="213">
        <v>41211</v>
      </c>
      <c r="D30" s="214">
        <v>24506</v>
      </c>
      <c r="E30" s="214">
        <v>17433</v>
      </c>
      <c r="F30" s="214">
        <v>30819</v>
      </c>
      <c r="G30" s="215">
        <v>644612</v>
      </c>
      <c r="H30" s="216">
        <v>0.65600000000000003</v>
      </c>
      <c r="I30" s="217"/>
      <c r="J30" s="217"/>
      <c r="K30" s="217">
        <v>9.5</v>
      </c>
      <c r="L30" s="217">
        <v>196.9</v>
      </c>
      <c r="M30" s="218">
        <v>94.3</v>
      </c>
      <c r="N30" s="219">
        <v>50.5</v>
      </c>
      <c r="O30" s="220">
        <v>90397</v>
      </c>
      <c r="P30" s="220">
        <v>2139670</v>
      </c>
      <c r="Q30" s="221">
        <v>126094</v>
      </c>
      <c r="R30" s="232">
        <v>30519</v>
      </c>
      <c r="S30" s="223">
        <v>47242</v>
      </c>
      <c r="T30" s="224">
        <v>48334</v>
      </c>
      <c r="U30" s="167" t="str">
        <f>IF(R30+S30+T30=Q30,"〇","✖")</f>
        <v>✖</v>
      </c>
      <c r="V30" s="109"/>
    </row>
    <row r="31" spans="1:43" ht="18.75" customHeight="1">
      <c r="A31" s="403"/>
      <c r="B31" s="141" t="s">
        <v>304</v>
      </c>
      <c r="C31" s="213">
        <v>34702</v>
      </c>
      <c r="D31" s="214">
        <v>21023</v>
      </c>
      <c r="E31" s="214">
        <v>-3483</v>
      </c>
      <c r="F31" s="214">
        <v>10992</v>
      </c>
      <c r="G31" s="215">
        <v>677029</v>
      </c>
      <c r="H31" s="216">
        <v>0.63100000000000001</v>
      </c>
      <c r="I31" s="217"/>
      <c r="J31" s="217"/>
      <c r="K31" s="217">
        <v>9.1999999999999993</v>
      </c>
      <c r="L31" s="217">
        <v>172.8</v>
      </c>
      <c r="M31" s="218">
        <v>88.3</v>
      </c>
      <c r="N31" s="219">
        <v>47.9</v>
      </c>
      <c r="O31" s="220">
        <v>87818</v>
      </c>
      <c r="P31" s="220">
        <v>2155313</v>
      </c>
      <c r="Q31" s="221">
        <v>187823</v>
      </c>
      <c r="R31" s="222">
        <v>40993</v>
      </c>
      <c r="S31" s="223">
        <v>47243</v>
      </c>
      <c r="T31" s="224">
        <v>99587</v>
      </c>
      <c r="U31" s="167" t="str">
        <f t="shared" si="1"/>
        <v>〇</v>
      </c>
      <c r="V31" s="109"/>
    </row>
    <row r="32" spans="1:43" ht="18.75" customHeight="1">
      <c r="A32" s="403"/>
      <c r="B32" s="141" t="s">
        <v>305</v>
      </c>
      <c r="C32" s="213">
        <v>31240</v>
      </c>
      <c r="D32" s="214">
        <v>19997</v>
      </c>
      <c r="E32" s="214">
        <v>-1026</v>
      </c>
      <c r="F32" s="214">
        <v>39617</v>
      </c>
      <c r="G32" s="215">
        <v>658567</v>
      </c>
      <c r="H32" s="216">
        <v>0.621</v>
      </c>
      <c r="I32" s="217"/>
      <c r="J32" s="217"/>
      <c r="K32" s="217">
        <v>9.3000000000000007</v>
      </c>
      <c r="L32" s="217">
        <v>170</v>
      </c>
      <c r="M32" s="218">
        <v>91.9</v>
      </c>
      <c r="N32" s="219">
        <v>51.2</v>
      </c>
      <c r="O32" s="220">
        <v>82923</v>
      </c>
      <c r="P32" s="220">
        <v>2134156</v>
      </c>
      <c r="Q32" s="221">
        <v>227807</v>
      </c>
      <c r="R32" s="222">
        <v>77637</v>
      </c>
      <c r="S32" s="223">
        <v>47245</v>
      </c>
      <c r="T32" s="224">
        <v>102925</v>
      </c>
      <c r="U32" s="167" t="str">
        <f t="shared" si="1"/>
        <v>〇</v>
      </c>
      <c r="V32" s="109"/>
    </row>
    <row r="33" spans="1:43" ht="18.75" customHeight="1">
      <c r="A33" s="403"/>
      <c r="B33" s="141" t="s">
        <v>308</v>
      </c>
      <c r="C33" s="213">
        <v>38348</v>
      </c>
      <c r="D33" s="214">
        <v>21470</v>
      </c>
      <c r="E33" s="214">
        <v>1474</v>
      </c>
      <c r="F33" s="214">
        <v>8705</v>
      </c>
      <c r="G33" s="215">
        <v>670202</v>
      </c>
      <c r="H33" s="216">
        <v>0.61699999999999999</v>
      </c>
      <c r="I33" s="217"/>
      <c r="J33" s="217"/>
      <c r="K33" s="217">
        <v>9.3000000000000007</v>
      </c>
      <c r="L33" s="217">
        <v>166</v>
      </c>
      <c r="M33" s="218">
        <v>93.3</v>
      </c>
      <c r="N33" s="219">
        <v>57.4</v>
      </c>
      <c r="O33" s="220">
        <v>70947</v>
      </c>
      <c r="P33" s="220">
        <v>2076686</v>
      </c>
      <c r="Q33" s="221">
        <v>228075</v>
      </c>
      <c r="R33" s="222">
        <v>68160</v>
      </c>
      <c r="S33" s="223">
        <v>51806</v>
      </c>
      <c r="T33" s="224">
        <v>108109</v>
      </c>
      <c r="U33" s="167" t="str">
        <f t="shared" si="1"/>
        <v>〇</v>
      </c>
      <c r="V33" s="109"/>
    </row>
    <row r="34" spans="1:43" s="109" customFormat="1" ht="18.75" customHeight="1">
      <c r="A34" s="404"/>
      <c r="B34" s="191" t="s">
        <v>320</v>
      </c>
      <c r="C34" s="311">
        <v>28934</v>
      </c>
      <c r="D34" s="226">
        <v>15562</v>
      </c>
      <c r="E34" s="226">
        <v>-5909</v>
      </c>
      <c r="F34" s="226">
        <v>7892</v>
      </c>
      <c r="G34" s="312">
        <v>685897</v>
      </c>
      <c r="H34" s="313">
        <v>0.63600000000000001</v>
      </c>
      <c r="I34" s="227"/>
      <c r="J34" s="227"/>
      <c r="K34" s="227">
        <v>9.6</v>
      </c>
      <c r="L34" s="227">
        <v>157.9</v>
      </c>
      <c r="M34" s="228">
        <v>95.1</v>
      </c>
      <c r="N34" s="319">
        <v>57.9</v>
      </c>
      <c r="O34" s="229">
        <v>74741</v>
      </c>
      <c r="P34" s="229">
        <v>2023986</v>
      </c>
      <c r="Q34" s="315">
        <v>232513</v>
      </c>
      <c r="R34" s="316">
        <v>73900</v>
      </c>
      <c r="S34" s="317">
        <v>47259</v>
      </c>
      <c r="T34" s="230">
        <v>111354</v>
      </c>
      <c r="U34" s="167" t="str">
        <f t="shared" si="1"/>
        <v>〇</v>
      </c>
      <c r="X34" s="108"/>
      <c r="Y34" s="108"/>
      <c r="Z34" s="108"/>
      <c r="AA34" s="108"/>
      <c r="AB34" s="108"/>
      <c r="AC34" s="108"/>
      <c r="AD34" s="108"/>
      <c r="AE34" s="108"/>
      <c r="AF34" s="108"/>
      <c r="AG34" s="108"/>
      <c r="AH34" s="108"/>
      <c r="AI34" s="108"/>
      <c r="AJ34" s="108"/>
      <c r="AK34" s="108"/>
      <c r="AL34" s="108"/>
      <c r="AM34" s="108"/>
      <c r="AN34" s="108"/>
      <c r="AO34" s="108"/>
      <c r="AP34" s="108"/>
      <c r="AQ34" s="108"/>
    </row>
    <row r="35" spans="1:43" ht="18.75" customHeight="1">
      <c r="A35" s="405" t="s">
        <v>76</v>
      </c>
      <c r="B35" s="141" t="s">
        <v>300</v>
      </c>
      <c r="C35" s="231">
        <v>24087</v>
      </c>
      <c r="D35" s="214">
        <v>15563</v>
      </c>
      <c r="E35" s="214">
        <v>7480</v>
      </c>
      <c r="F35" s="214">
        <v>6961</v>
      </c>
      <c r="G35" s="215">
        <v>445950</v>
      </c>
      <c r="H35" s="216">
        <v>0.64800000000000002</v>
      </c>
      <c r="I35" s="217"/>
      <c r="J35" s="217"/>
      <c r="K35" s="217">
        <v>9.6999999999999993</v>
      </c>
      <c r="L35" s="217">
        <v>109.1</v>
      </c>
      <c r="M35" s="218">
        <v>95.1</v>
      </c>
      <c r="N35" s="219">
        <v>51.1</v>
      </c>
      <c r="O35" s="220">
        <v>112257</v>
      </c>
      <c r="P35" s="220">
        <v>1152718</v>
      </c>
      <c r="Q35" s="221">
        <v>96615</v>
      </c>
      <c r="R35" s="222">
        <v>8835</v>
      </c>
      <c r="S35" s="223">
        <v>36082</v>
      </c>
      <c r="T35" s="224">
        <v>51698</v>
      </c>
      <c r="U35" s="167" t="str">
        <f t="shared" si="1"/>
        <v>〇</v>
      </c>
      <c r="V35" s="109"/>
    </row>
    <row r="36" spans="1:43" ht="18.75" customHeight="1">
      <c r="A36" s="403"/>
      <c r="B36" s="141" t="s">
        <v>304</v>
      </c>
      <c r="C36" s="231">
        <v>26292</v>
      </c>
      <c r="D36" s="214">
        <v>11434</v>
      </c>
      <c r="E36" s="214">
        <v>-4129</v>
      </c>
      <c r="F36" s="214">
        <v>7422</v>
      </c>
      <c r="G36" s="215">
        <v>466781</v>
      </c>
      <c r="H36" s="216">
        <v>0.62</v>
      </c>
      <c r="I36" s="217"/>
      <c r="J36" s="217"/>
      <c r="K36" s="217">
        <v>9.6</v>
      </c>
      <c r="L36" s="217">
        <v>98.6</v>
      </c>
      <c r="M36" s="218">
        <v>88.8</v>
      </c>
      <c r="N36" s="219">
        <v>51.4</v>
      </c>
      <c r="O36" s="220">
        <v>105277</v>
      </c>
      <c r="P36" s="220">
        <v>1163010</v>
      </c>
      <c r="Q36" s="221">
        <v>107548</v>
      </c>
      <c r="R36" s="222">
        <v>20386</v>
      </c>
      <c r="S36" s="223">
        <v>36095</v>
      </c>
      <c r="T36" s="224">
        <v>51067</v>
      </c>
      <c r="U36" s="167" t="str">
        <f t="shared" si="1"/>
        <v>〇</v>
      </c>
      <c r="V36" s="109"/>
    </row>
    <row r="37" spans="1:43" ht="18.75" customHeight="1">
      <c r="A37" s="403"/>
      <c r="B37" s="141" t="s">
        <v>305</v>
      </c>
      <c r="C37" s="231">
        <v>30412</v>
      </c>
      <c r="D37" s="214">
        <v>21024</v>
      </c>
      <c r="E37" s="214">
        <v>9591</v>
      </c>
      <c r="F37" s="214">
        <v>13645</v>
      </c>
      <c r="G37" s="215">
        <v>451844</v>
      </c>
      <c r="H37" s="216">
        <v>0.61</v>
      </c>
      <c r="I37" s="217"/>
      <c r="J37" s="217"/>
      <c r="K37" s="217">
        <v>9.5</v>
      </c>
      <c r="L37" s="217">
        <v>103.7</v>
      </c>
      <c r="M37" s="218">
        <v>93.3</v>
      </c>
      <c r="N37" s="219">
        <v>53.4</v>
      </c>
      <c r="O37" s="220">
        <v>121390</v>
      </c>
      <c r="P37" s="220">
        <v>1153054</v>
      </c>
      <c r="Q37" s="221">
        <v>106635</v>
      </c>
      <c r="R37" s="222">
        <v>24440</v>
      </c>
      <c r="S37" s="223">
        <v>34676</v>
      </c>
      <c r="T37" s="224">
        <v>47519</v>
      </c>
      <c r="U37" s="167" t="str">
        <f t="shared" si="1"/>
        <v>〇</v>
      </c>
      <c r="V37" s="109"/>
    </row>
    <row r="38" spans="1:43" ht="18.75" customHeight="1">
      <c r="A38" s="403"/>
      <c r="B38" s="141" t="s">
        <v>308</v>
      </c>
      <c r="C38" s="231">
        <v>19195</v>
      </c>
      <c r="D38" s="214">
        <v>10051</v>
      </c>
      <c r="E38" s="214">
        <v>-10973</v>
      </c>
      <c r="F38" s="214">
        <v>2201</v>
      </c>
      <c r="G38" s="215">
        <v>457323</v>
      </c>
      <c r="H38" s="216">
        <v>0.60399999999999998</v>
      </c>
      <c r="I38" s="217"/>
      <c r="J38" s="217"/>
      <c r="K38" s="217">
        <v>9.4</v>
      </c>
      <c r="L38" s="217">
        <v>102.8</v>
      </c>
      <c r="M38" s="218">
        <v>92.6</v>
      </c>
      <c r="N38" s="219">
        <v>58.4</v>
      </c>
      <c r="O38" s="220">
        <v>152498</v>
      </c>
      <c r="P38" s="220">
        <v>1136578</v>
      </c>
      <c r="Q38" s="221">
        <v>120358</v>
      </c>
      <c r="R38" s="222">
        <v>37614</v>
      </c>
      <c r="S38" s="223">
        <v>32812</v>
      </c>
      <c r="T38" s="224">
        <v>49932</v>
      </c>
      <c r="U38" s="167" t="str">
        <f t="shared" si="1"/>
        <v>〇</v>
      </c>
      <c r="V38" s="109"/>
    </row>
    <row r="39" spans="1:43" s="109" customFormat="1" ht="18.75" customHeight="1">
      <c r="A39" s="404"/>
      <c r="B39" s="191" t="s">
        <v>320</v>
      </c>
      <c r="C39" s="318">
        <v>20160</v>
      </c>
      <c r="D39" s="226">
        <v>11997</v>
      </c>
      <c r="E39" s="226">
        <v>1946</v>
      </c>
      <c r="F39" s="226">
        <v>-6131</v>
      </c>
      <c r="G39" s="312">
        <v>465236</v>
      </c>
      <c r="H39" s="313">
        <v>0.61899999999999999</v>
      </c>
      <c r="I39" s="227"/>
      <c r="J39" s="227"/>
      <c r="K39" s="227">
        <v>9.4</v>
      </c>
      <c r="L39" s="227">
        <v>102.9</v>
      </c>
      <c r="M39" s="228">
        <v>92.8</v>
      </c>
      <c r="N39" s="319">
        <v>58.1</v>
      </c>
      <c r="O39" s="229">
        <v>129262</v>
      </c>
      <c r="P39" s="229">
        <v>1111410</v>
      </c>
      <c r="Q39" s="315">
        <v>114068</v>
      </c>
      <c r="R39" s="316">
        <v>29537</v>
      </c>
      <c r="S39" s="317">
        <v>33610</v>
      </c>
      <c r="T39" s="230">
        <v>50921</v>
      </c>
      <c r="U39" s="167" t="str">
        <f t="shared" si="1"/>
        <v>〇</v>
      </c>
      <c r="X39" s="108"/>
      <c r="Y39" s="108"/>
      <c r="Z39" s="108"/>
      <c r="AA39" s="108"/>
      <c r="AB39" s="108"/>
      <c r="AC39" s="108"/>
      <c r="AD39" s="108"/>
      <c r="AE39" s="108"/>
      <c r="AF39" s="108"/>
      <c r="AG39" s="108"/>
      <c r="AH39" s="108"/>
      <c r="AI39" s="108"/>
      <c r="AJ39" s="108"/>
      <c r="AK39" s="108"/>
      <c r="AL39" s="108"/>
      <c r="AM39" s="108"/>
      <c r="AN39" s="108"/>
      <c r="AO39" s="108"/>
      <c r="AP39" s="108"/>
      <c r="AQ39" s="108"/>
    </row>
    <row r="40" spans="1:43" ht="18.75" customHeight="1">
      <c r="A40" s="405" t="s">
        <v>24</v>
      </c>
      <c r="B40" s="141" t="s">
        <v>300</v>
      </c>
      <c r="C40" s="213">
        <v>25552</v>
      </c>
      <c r="D40" s="214">
        <v>16480</v>
      </c>
      <c r="E40" s="214">
        <v>12300</v>
      </c>
      <c r="F40" s="214">
        <v>16705</v>
      </c>
      <c r="G40" s="215">
        <v>444042</v>
      </c>
      <c r="H40" s="216">
        <v>0.63800000000000001</v>
      </c>
      <c r="I40" s="217"/>
      <c r="J40" s="217"/>
      <c r="K40" s="217">
        <v>10</v>
      </c>
      <c r="L40" s="217">
        <v>166.6</v>
      </c>
      <c r="M40" s="218">
        <v>95.6</v>
      </c>
      <c r="N40" s="225">
        <v>52.6</v>
      </c>
      <c r="O40" s="220">
        <v>72014</v>
      </c>
      <c r="P40" s="220">
        <v>1307847</v>
      </c>
      <c r="Q40" s="221">
        <v>39910</v>
      </c>
      <c r="R40" s="222">
        <v>18352</v>
      </c>
      <c r="S40" s="223">
        <v>1</v>
      </c>
      <c r="T40" s="224">
        <v>21557</v>
      </c>
      <c r="U40" s="167" t="str">
        <f t="shared" si="1"/>
        <v>〇</v>
      </c>
      <c r="V40" s="109"/>
    </row>
    <row r="41" spans="1:43" ht="18.75" customHeight="1">
      <c r="A41" s="403"/>
      <c r="B41" s="141" t="s">
        <v>304</v>
      </c>
      <c r="C41" s="213">
        <v>32865.127</v>
      </c>
      <c r="D41" s="214">
        <v>22714.215</v>
      </c>
      <c r="E41" s="214">
        <v>6234.6909999999998</v>
      </c>
      <c r="F41" s="214">
        <v>38433.455000000002</v>
      </c>
      <c r="G41" s="215">
        <v>465832</v>
      </c>
      <c r="H41" s="216">
        <v>0.61177000000000004</v>
      </c>
      <c r="I41" s="217"/>
      <c r="J41" s="217"/>
      <c r="K41" s="217">
        <v>9.4</v>
      </c>
      <c r="L41" s="217">
        <v>146.19999999999999</v>
      </c>
      <c r="M41" s="218">
        <v>87.6</v>
      </c>
      <c r="N41" s="225">
        <v>49.5</v>
      </c>
      <c r="O41" s="220">
        <v>74587</v>
      </c>
      <c r="P41" s="220">
        <v>1314906</v>
      </c>
      <c r="Q41" s="221">
        <v>73742</v>
      </c>
      <c r="R41" s="222">
        <v>50550</v>
      </c>
      <c r="S41" s="223">
        <v>1</v>
      </c>
      <c r="T41" s="224">
        <v>23191</v>
      </c>
      <c r="U41" s="167" t="str">
        <f t="shared" si="1"/>
        <v>〇</v>
      </c>
      <c r="V41" s="109"/>
    </row>
    <row r="42" spans="1:43" ht="18.75" customHeight="1">
      <c r="A42" s="403"/>
      <c r="B42" s="141" t="s">
        <v>305</v>
      </c>
      <c r="C42" s="213">
        <v>46755.178999999996</v>
      </c>
      <c r="D42" s="214">
        <v>31650.682000000001</v>
      </c>
      <c r="E42" s="214">
        <v>8936.4670000000006</v>
      </c>
      <c r="F42" s="214">
        <v>22973.739000000001</v>
      </c>
      <c r="G42" s="215">
        <v>452996.54599999997</v>
      </c>
      <c r="H42" s="216">
        <v>0.59899999999999998</v>
      </c>
      <c r="I42" s="217"/>
      <c r="J42" s="217"/>
      <c r="K42" s="217">
        <v>9.4</v>
      </c>
      <c r="L42" s="217">
        <v>144.9</v>
      </c>
      <c r="M42" s="218">
        <v>92.92</v>
      </c>
      <c r="N42" s="225">
        <v>52.5</v>
      </c>
      <c r="O42" s="220">
        <v>68173.244000000006</v>
      </c>
      <c r="P42" s="220">
        <v>1290443.7450000001</v>
      </c>
      <c r="Q42" s="221">
        <v>90593</v>
      </c>
      <c r="R42" s="222">
        <v>64588</v>
      </c>
      <c r="S42" s="223">
        <v>1</v>
      </c>
      <c r="T42" s="224">
        <v>26004</v>
      </c>
      <c r="U42" s="167" t="str">
        <f t="shared" si="1"/>
        <v>〇</v>
      </c>
      <c r="V42" s="109"/>
    </row>
    <row r="43" spans="1:43" ht="18.75" customHeight="1">
      <c r="A43" s="403"/>
      <c r="B43" s="141" t="s">
        <v>308</v>
      </c>
      <c r="C43" s="213">
        <v>18003</v>
      </c>
      <c r="D43" s="214">
        <v>10257</v>
      </c>
      <c r="E43" s="214">
        <v>-21394</v>
      </c>
      <c r="F43" s="214">
        <v>6057</v>
      </c>
      <c r="G43" s="215">
        <v>459270</v>
      </c>
      <c r="H43" s="216">
        <v>0.59</v>
      </c>
      <c r="I43" s="217"/>
      <c r="J43" s="217"/>
      <c r="K43" s="217">
        <v>9.3000000000000007</v>
      </c>
      <c r="L43" s="217">
        <v>133.6</v>
      </c>
      <c r="M43" s="218">
        <v>90.7</v>
      </c>
      <c r="N43" s="225">
        <v>58.9</v>
      </c>
      <c r="O43" s="220">
        <v>71760</v>
      </c>
      <c r="P43" s="220">
        <v>1256227</v>
      </c>
      <c r="Q43" s="221">
        <v>127110</v>
      </c>
      <c r="R43" s="222">
        <v>92039</v>
      </c>
      <c r="S43" s="223">
        <v>3082</v>
      </c>
      <c r="T43" s="224">
        <v>31989</v>
      </c>
      <c r="U43" s="167" t="str">
        <f>IF(R43+S43+T43=Q43,"〇","✖")</f>
        <v>〇</v>
      </c>
      <c r="V43" s="109"/>
    </row>
    <row r="44" spans="1:43" s="109" customFormat="1" ht="18.75" customHeight="1">
      <c r="A44" s="404"/>
      <c r="B44" s="191" t="s">
        <v>320</v>
      </c>
      <c r="C44" s="311">
        <v>18757.944</v>
      </c>
      <c r="D44" s="226">
        <v>7952.3810000000003</v>
      </c>
      <c r="E44" s="226">
        <v>-2304.3319999999999</v>
      </c>
      <c r="F44" s="226">
        <v>-11059.735000000001</v>
      </c>
      <c r="G44" s="312">
        <v>470478.10499999998</v>
      </c>
      <c r="H44" s="313">
        <v>0.61</v>
      </c>
      <c r="I44" s="227"/>
      <c r="J44" s="227"/>
      <c r="K44" s="227">
        <v>9.1999999999999993</v>
      </c>
      <c r="L44" s="227">
        <v>130</v>
      </c>
      <c r="M44" s="228">
        <v>91.9</v>
      </c>
      <c r="N44" s="314">
        <v>60.1</v>
      </c>
      <c r="O44" s="229">
        <v>98347.683999999994</v>
      </c>
      <c r="P44" s="229">
        <v>1218965.564</v>
      </c>
      <c r="Q44" s="315">
        <v>123062.568</v>
      </c>
      <c r="R44" s="316">
        <v>83283.028999999995</v>
      </c>
      <c r="S44" s="317">
        <v>5707.6379999999999</v>
      </c>
      <c r="T44" s="230">
        <v>34071.900999999998</v>
      </c>
      <c r="U44" s="167" t="str">
        <f t="shared" si="1"/>
        <v>〇</v>
      </c>
      <c r="X44" s="108"/>
      <c r="Y44" s="108"/>
      <c r="Z44" s="108"/>
      <c r="AA44" s="108"/>
      <c r="AB44" s="108"/>
      <c r="AC44" s="108"/>
      <c r="AD44" s="108"/>
      <c r="AE44" s="108"/>
      <c r="AF44" s="108"/>
      <c r="AG44" s="108"/>
      <c r="AH44" s="108"/>
      <c r="AI44" s="108"/>
      <c r="AJ44" s="108"/>
      <c r="AK44" s="108"/>
      <c r="AL44" s="108"/>
      <c r="AM44" s="108"/>
      <c r="AN44" s="108"/>
      <c r="AO44" s="108"/>
      <c r="AP44" s="108"/>
      <c r="AQ44" s="108"/>
    </row>
    <row r="45" spans="1:43" ht="18.75" customHeight="1">
      <c r="A45" s="405" t="s">
        <v>25</v>
      </c>
      <c r="B45" s="141" t="s">
        <v>300</v>
      </c>
      <c r="C45" s="231">
        <v>40254</v>
      </c>
      <c r="D45" s="214">
        <v>27331</v>
      </c>
      <c r="E45" s="214">
        <v>22003</v>
      </c>
      <c r="F45" s="214">
        <v>32545</v>
      </c>
      <c r="G45" s="215">
        <v>1220662</v>
      </c>
      <c r="H45" s="216">
        <v>0.77</v>
      </c>
      <c r="I45" s="217"/>
      <c r="J45" s="217"/>
      <c r="K45" s="217">
        <v>10.9</v>
      </c>
      <c r="L45" s="217">
        <v>181.1</v>
      </c>
      <c r="M45" s="218">
        <v>94.7</v>
      </c>
      <c r="N45" s="225">
        <v>50</v>
      </c>
      <c r="O45" s="220">
        <v>74604</v>
      </c>
      <c r="P45" s="220">
        <v>3864297</v>
      </c>
      <c r="Q45" s="221">
        <v>155362</v>
      </c>
      <c r="R45" s="222">
        <v>17304</v>
      </c>
      <c r="S45" s="223">
        <v>33083</v>
      </c>
      <c r="T45" s="224">
        <v>104975</v>
      </c>
      <c r="U45" s="167" t="str">
        <f t="shared" si="1"/>
        <v>〇</v>
      </c>
      <c r="V45" s="109"/>
    </row>
    <row r="46" spans="1:43" ht="18.75" customHeight="1">
      <c r="A46" s="403"/>
      <c r="B46" s="141" t="s">
        <v>304</v>
      </c>
      <c r="C46" s="231">
        <v>48362</v>
      </c>
      <c r="D46" s="214">
        <v>34837</v>
      </c>
      <c r="E46" s="214">
        <v>7506</v>
      </c>
      <c r="F46" s="214">
        <v>87554</v>
      </c>
      <c r="G46" s="215">
        <v>1296671</v>
      </c>
      <c r="H46" s="216">
        <v>0.74399999999999999</v>
      </c>
      <c r="I46" s="217"/>
      <c r="J46" s="217"/>
      <c r="K46" s="217">
        <v>10.7</v>
      </c>
      <c r="L46" s="217">
        <v>157.9</v>
      </c>
      <c r="M46" s="218">
        <v>90.1</v>
      </c>
      <c r="N46" s="219">
        <v>45.1</v>
      </c>
      <c r="O46" s="220">
        <v>79561</v>
      </c>
      <c r="P46" s="220">
        <v>3862297</v>
      </c>
      <c r="Q46" s="221">
        <v>232729</v>
      </c>
      <c r="R46" s="222">
        <v>79353</v>
      </c>
      <c r="S46" s="223">
        <v>33174</v>
      </c>
      <c r="T46" s="224">
        <v>120202</v>
      </c>
      <c r="U46" s="167" t="str">
        <f t="shared" si="1"/>
        <v>〇</v>
      </c>
      <c r="V46" s="109"/>
    </row>
    <row r="47" spans="1:43" ht="18.75" customHeight="1">
      <c r="A47" s="403"/>
      <c r="B47" s="141" t="s">
        <v>305</v>
      </c>
      <c r="C47" s="231">
        <v>48423</v>
      </c>
      <c r="D47" s="214">
        <v>41010</v>
      </c>
      <c r="E47" s="214">
        <v>6173</v>
      </c>
      <c r="F47" s="214">
        <v>39780</v>
      </c>
      <c r="G47" s="215">
        <v>1269110</v>
      </c>
      <c r="H47" s="216">
        <v>0.73899999999999999</v>
      </c>
      <c r="I47" s="217"/>
      <c r="J47" s="217"/>
      <c r="K47" s="217">
        <v>10.7</v>
      </c>
      <c r="L47" s="217">
        <v>156.5</v>
      </c>
      <c r="M47" s="218">
        <v>96.2</v>
      </c>
      <c r="N47" s="219">
        <v>53.4</v>
      </c>
      <c r="O47" s="220">
        <v>71488</v>
      </c>
      <c r="P47" s="220">
        <v>3807714</v>
      </c>
      <c r="Q47" s="221">
        <v>261198</v>
      </c>
      <c r="R47" s="222">
        <v>97960</v>
      </c>
      <c r="S47" s="223">
        <v>33257</v>
      </c>
      <c r="T47" s="224">
        <v>129981</v>
      </c>
      <c r="U47" s="167" t="str">
        <f t="shared" si="1"/>
        <v>〇</v>
      </c>
      <c r="V47" s="109"/>
    </row>
    <row r="48" spans="1:43" ht="18.75" customHeight="1">
      <c r="A48" s="403"/>
      <c r="B48" s="141" t="s">
        <v>308</v>
      </c>
      <c r="C48" s="231">
        <v>42950</v>
      </c>
      <c r="D48" s="214">
        <v>35048</v>
      </c>
      <c r="E48" s="214">
        <v>-5962</v>
      </c>
      <c r="F48" s="214">
        <v>23933</v>
      </c>
      <c r="G48" s="215">
        <v>1295347</v>
      </c>
      <c r="H48" s="216">
        <v>0.73099999999999998</v>
      </c>
      <c r="I48" s="217"/>
      <c r="J48" s="217"/>
      <c r="K48" s="217">
        <v>10.8</v>
      </c>
      <c r="L48" s="217">
        <v>151.9</v>
      </c>
      <c r="M48" s="218">
        <v>95.8</v>
      </c>
      <c r="N48" s="219">
        <v>58.8</v>
      </c>
      <c r="O48" s="220">
        <v>87806</v>
      </c>
      <c r="P48" s="220">
        <v>3745686</v>
      </c>
      <c r="Q48" s="221">
        <v>284887</v>
      </c>
      <c r="R48" s="222">
        <v>117855</v>
      </c>
      <c r="S48" s="223">
        <v>42412</v>
      </c>
      <c r="T48" s="224">
        <v>124620</v>
      </c>
      <c r="U48" s="167" t="str">
        <f t="shared" si="1"/>
        <v>〇</v>
      </c>
      <c r="V48" s="109"/>
    </row>
    <row r="49" spans="1:43" s="109" customFormat="1" ht="18.75" customHeight="1">
      <c r="A49" s="404"/>
      <c r="B49" s="191" t="s">
        <v>320</v>
      </c>
      <c r="C49" s="318">
        <v>51819</v>
      </c>
      <c r="D49" s="226">
        <v>47679</v>
      </c>
      <c r="E49" s="226">
        <v>12631</v>
      </c>
      <c r="F49" s="226">
        <v>25149</v>
      </c>
      <c r="G49" s="312">
        <v>1324400</v>
      </c>
      <c r="H49" s="313">
        <v>0.74299999999999999</v>
      </c>
      <c r="I49" s="227"/>
      <c r="J49" s="227"/>
      <c r="K49" s="227">
        <v>11</v>
      </c>
      <c r="L49" s="227">
        <v>146.9</v>
      </c>
      <c r="M49" s="228">
        <v>94.7</v>
      </c>
      <c r="N49" s="319">
        <v>59.9</v>
      </c>
      <c r="O49" s="229">
        <v>94612</v>
      </c>
      <c r="P49" s="229">
        <v>3656692</v>
      </c>
      <c r="Q49" s="315">
        <v>299196</v>
      </c>
      <c r="R49" s="316">
        <v>120372</v>
      </c>
      <c r="S49" s="317">
        <v>50395</v>
      </c>
      <c r="T49" s="230">
        <v>128429</v>
      </c>
      <c r="U49" s="167" t="str">
        <f t="shared" si="1"/>
        <v>〇</v>
      </c>
      <c r="X49" s="108"/>
      <c r="Y49" s="108"/>
      <c r="Z49" s="108"/>
      <c r="AA49" s="108"/>
      <c r="AB49" s="108"/>
      <c r="AC49" s="108"/>
      <c r="AD49" s="108"/>
      <c r="AE49" s="108"/>
      <c r="AF49" s="108"/>
      <c r="AG49" s="108"/>
      <c r="AH49" s="108"/>
      <c r="AI49" s="108"/>
      <c r="AJ49" s="108"/>
      <c r="AK49" s="108"/>
      <c r="AL49" s="108"/>
      <c r="AM49" s="108"/>
      <c r="AN49" s="108"/>
      <c r="AO49" s="108"/>
      <c r="AP49" s="108"/>
      <c r="AQ49" s="108"/>
    </row>
    <row r="50" spans="1:43" ht="18.75" customHeight="1">
      <c r="A50" s="405" t="s">
        <v>26</v>
      </c>
      <c r="B50" s="141" t="s">
        <v>300</v>
      </c>
      <c r="C50" s="231">
        <v>73976</v>
      </c>
      <c r="D50" s="214">
        <v>55884</v>
      </c>
      <c r="E50" s="214">
        <v>38996</v>
      </c>
      <c r="F50" s="214">
        <v>42516</v>
      </c>
      <c r="G50" s="215">
        <v>1080552</v>
      </c>
      <c r="H50" s="216">
        <v>0.77800000000000002</v>
      </c>
      <c r="I50" s="217"/>
      <c r="J50" s="217"/>
      <c r="K50" s="217">
        <v>8.6</v>
      </c>
      <c r="L50" s="217">
        <v>135.6</v>
      </c>
      <c r="M50" s="218">
        <v>98.2</v>
      </c>
      <c r="N50" s="219">
        <v>58.8</v>
      </c>
      <c r="O50" s="220">
        <v>182888</v>
      </c>
      <c r="P50" s="220">
        <v>3086779</v>
      </c>
      <c r="Q50" s="221">
        <v>244060</v>
      </c>
      <c r="R50" s="222">
        <v>54091</v>
      </c>
      <c r="S50" s="233">
        <v>36291</v>
      </c>
      <c r="T50" s="224">
        <v>153678</v>
      </c>
      <c r="U50" s="167" t="str">
        <f t="shared" si="1"/>
        <v>〇</v>
      </c>
      <c r="V50" s="109"/>
    </row>
    <row r="51" spans="1:43" ht="18.75" customHeight="1">
      <c r="A51" s="403"/>
      <c r="B51" s="141" t="s">
        <v>304</v>
      </c>
      <c r="C51" s="231">
        <v>50913</v>
      </c>
      <c r="D51" s="214">
        <v>38189</v>
      </c>
      <c r="E51" s="214">
        <v>-17694</v>
      </c>
      <c r="F51" s="214">
        <v>67921</v>
      </c>
      <c r="G51" s="215">
        <v>1144728</v>
      </c>
      <c r="H51" s="216">
        <v>0.751</v>
      </c>
      <c r="I51" s="217"/>
      <c r="J51" s="217"/>
      <c r="K51" s="217">
        <v>8.1</v>
      </c>
      <c r="L51" s="217">
        <v>114.5</v>
      </c>
      <c r="M51" s="218">
        <v>84.8</v>
      </c>
      <c r="N51" s="219">
        <v>51.3</v>
      </c>
      <c r="O51" s="220">
        <v>172784</v>
      </c>
      <c r="P51" s="220">
        <v>3078004</v>
      </c>
      <c r="Q51" s="221">
        <v>352002</v>
      </c>
      <c r="R51" s="222">
        <v>91292</v>
      </c>
      <c r="S51" s="223">
        <v>41436</v>
      </c>
      <c r="T51" s="224">
        <v>219274</v>
      </c>
      <c r="U51" s="167" t="str">
        <f t="shared" si="1"/>
        <v>〇</v>
      </c>
      <c r="V51" s="109"/>
    </row>
    <row r="52" spans="1:43" ht="18.75" customHeight="1">
      <c r="A52" s="403"/>
      <c r="B52" s="141" t="s">
        <v>305</v>
      </c>
      <c r="C52" s="231">
        <v>35876</v>
      </c>
      <c r="D52" s="214">
        <v>15587</v>
      </c>
      <c r="E52" s="214">
        <v>-22602</v>
      </c>
      <c r="F52" s="214">
        <v>-18386</v>
      </c>
      <c r="G52" s="215">
        <v>1118596</v>
      </c>
      <c r="H52" s="216">
        <v>0.745</v>
      </c>
      <c r="I52" s="217"/>
      <c r="J52" s="217"/>
      <c r="K52" s="217">
        <v>7.8</v>
      </c>
      <c r="L52" s="217">
        <v>110.6</v>
      </c>
      <c r="M52" s="218">
        <v>95.1</v>
      </c>
      <c r="N52" s="219">
        <v>59.5</v>
      </c>
      <c r="O52" s="220">
        <v>165118</v>
      </c>
      <c r="P52" s="220">
        <v>3015109</v>
      </c>
      <c r="Q52" s="221">
        <v>387627</v>
      </c>
      <c r="R52" s="222">
        <v>95494</v>
      </c>
      <c r="S52" s="223">
        <v>41585</v>
      </c>
      <c r="T52" s="224">
        <v>250548</v>
      </c>
      <c r="U52" s="167" t="str">
        <f t="shared" si="1"/>
        <v>〇</v>
      </c>
      <c r="V52" s="109"/>
    </row>
    <row r="53" spans="1:43" ht="18.75" customHeight="1">
      <c r="A53" s="403"/>
      <c r="B53" s="141" t="s">
        <v>308</v>
      </c>
      <c r="C53" s="231">
        <v>34331</v>
      </c>
      <c r="D53" s="214">
        <v>14855</v>
      </c>
      <c r="E53" s="214">
        <v>-732</v>
      </c>
      <c r="F53" s="214">
        <v>2505</v>
      </c>
      <c r="G53" s="215">
        <v>1147566</v>
      </c>
      <c r="H53" s="216">
        <v>0.73699999999999999</v>
      </c>
      <c r="I53" s="217"/>
      <c r="J53" s="217"/>
      <c r="K53" s="217">
        <v>7.5</v>
      </c>
      <c r="L53" s="217">
        <v>106.5</v>
      </c>
      <c r="M53" s="218">
        <v>96.7</v>
      </c>
      <c r="N53" s="219">
        <v>62.9</v>
      </c>
      <c r="O53" s="220">
        <v>185829</v>
      </c>
      <c r="P53" s="220">
        <v>2940942</v>
      </c>
      <c r="Q53" s="221">
        <v>404860</v>
      </c>
      <c r="R53" s="222">
        <v>98696</v>
      </c>
      <c r="S53" s="223">
        <v>49900</v>
      </c>
      <c r="T53" s="224">
        <v>256264</v>
      </c>
      <c r="U53" s="167" t="str">
        <f t="shared" si="1"/>
        <v>〇</v>
      </c>
      <c r="V53" s="109"/>
    </row>
    <row r="54" spans="1:43" s="109" customFormat="1" ht="18.75" customHeight="1">
      <c r="A54" s="404"/>
      <c r="B54" s="191" t="s">
        <v>320</v>
      </c>
      <c r="C54" s="318">
        <v>44309</v>
      </c>
      <c r="D54" s="226">
        <v>24528</v>
      </c>
      <c r="E54" s="226">
        <v>9673</v>
      </c>
      <c r="F54" s="226">
        <v>14838</v>
      </c>
      <c r="G54" s="312">
        <v>1179534</v>
      </c>
      <c r="H54" s="313">
        <v>0.751</v>
      </c>
      <c r="I54" s="227"/>
      <c r="J54" s="227"/>
      <c r="K54" s="227">
        <v>7.6</v>
      </c>
      <c r="L54" s="227">
        <v>101.3</v>
      </c>
      <c r="M54" s="228">
        <v>94.5</v>
      </c>
      <c r="N54" s="319">
        <v>64.7</v>
      </c>
      <c r="O54" s="229">
        <v>221747</v>
      </c>
      <c r="P54" s="229">
        <v>2853444</v>
      </c>
      <c r="Q54" s="315">
        <v>434114</v>
      </c>
      <c r="R54" s="316">
        <v>103707</v>
      </c>
      <c r="S54" s="317">
        <v>57169</v>
      </c>
      <c r="T54" s="230">
        <v>273238</v>
      </c>
      <c r="U54" s="167" t="str">
        <f t="shared" si="1"/>
        <v>〇</v>
      </c>
      <c r="X54" s="108"/>
      <c r="Y54" s="108"/>
      <c r="Z54" s="108"/>
      <c r="AA54" s="108"/>
      <c r="AB54" s="108"/>
      <c r="AC54" s="108"/>
      <c r="AD54" s="108"/>
      <c r="AE54" s="108"/>
      <c r="AF54" s="108"/>
      <c r="AG54" s="108"/>
      <c r="AH54" s="108"/>
      <c r="AI54" s="108"/>
      <c r="AJ54" s="108"/>
      <c r="AK54" s="108"/>
      <c r="AL54" s="108"/>
      <c r="AM54" s="108"/>
      <c r="AN54" s="108"/>
      <c r="AO54" s="108"/>
      <c r="AP54" s="108"/>
      <c r="AQ54" s="108"/>
    </row>
    <row r="55" spans="1:43" ht="18.75" customHeight="1">
      <c r="A55" s="405" t="s">
        <v>27</v>
      </c>
      <c r="B55" s="141" t="s">
        <v>300</v>
      </c>
      <c r="C55" s="213">
        <v>445110</v>
      </c>
      <c r="D55" s="214">
        <v>889</v>
      </c>
      <c r="E55" s="214">
        <v>-126840</v>
      </c>
      <c r="F55" s="214">
        <v>-528626</v>
      </c>
      <c r="G55" s="215">
        <v>3774968</v>
      </c>
      <c r="H55" s="216">
        <v>1.1499999999999999</v>
      </c>
      <c r="I55" s="217"/>
      <c r="J55" s="217"/>
      <c r="K55" s="217">
        <v>1.4</v>
      </c>
      <c r="L55" s="217">
        <v>24.2</v>
      </c>
      <c r="M55" s="218">
        <v>84.9</v>
      </c>
      <c r="N55" s="219">
        <v>80.400000000000006</v>
      </c>
      <c r="O55" s="220">
        <v>963056</v>
      </c>
      <c r="P55" s="220">
        <v>3988913</v>
      </c>
      <c r="Q55" s="221">
        <v>2241656</v>
      </c>
      <c r="R55" s="222">
        <v>532708</v>
      </c>
      <c r="S55" s="233" t="s">
        <v>21</v>
      </c>
      <c r="T55" s="224">
        <v>1708948</v>
      </c>
      <c r="U55" s="167" t="str">
        <f>IF(R55+T55=Q55,"〇","✖")</f>
        <v>〇</v>
      </c>
      <c r="V55" s="109"/>
    </row>
    <row r="56" spans="1:43" ht="18.75" customHeight="1">
      <c r="A56" s="403"/>
      <c r="B56" s="141" t="s">
        <v>304</v>
      </c>
      <c r="C56" s="213">
        <v>549525</v>
      </c>
      <c r="D56" s="214">
        <v>958</v>
      </c>
      <c r="E56" s="214">
        <v>70</v>
      </c>
      <c r="F56" s="214">
        <v>194598</v>
      </c>
      <c r="G56" s="215">
        <v>3263127</v>
      </c>
      <c r="H56" s="216">
        <v>1.073</v>
      </c>
      <c r="I56" s="217"/>
      <c r="J56" s="217"/>
      <c r="K56" s="217">
        <v>1.5</v>
      </c>
      <c r="L56" s="217">
        <v>37.5</v>
      </c>
      <c r="M56" s="218">
        <v>77.8</v>
      </c>
      <c r="N56" s="219">
        <v>71.900000000000006</v>
      </c>
      <c r="O56" s="220">
        <v>910049</v>
      </c>
      <c r="P56" s="220">
        <v>3919447</v>
      </c>
      <c r="Q56" s="221">
        <v>2187181</v>
      </c>
      <c r="R56" s="222">
        <v>727236</v>
      </c>
      <c r="S56" s="233" t="s">
        <v>302</v>
      </c>
      <c r="T56" s="224">
        <v>1459945</v>
      </c>
      <c r="U56" s="167" t="str">
        <f t="shared" ref="U56:U59" si="2">IF(R56+T56=Q56,"〇","✖")</f>
        <v>〇</v>
      </c>
      <c r="V56" s="109"/>
    </row>
    <row r="57" spans="1:43" ht="18.75" customHeight="1">
      <c r="A57" s="403"/>
      <c r="B57" s="141" t="s">
        <v>305</v>
      </c>
      <c r="C57" s="213">
        <v>566731</v>
      </c>
      <c r="D57" s="214">
        <v>3144</v>
      </c>
      <c r="E57" s="214">
        <v>2185</v>
      </c>
      <c r="F57" s="214">
        <v>-75286</v>
      </c>
      <c r="G57" s="215">
        <v>4028124</v>
      </c>
      <c r="H57" s="216">
        <v>1.0640000000000001</v>
      </c>
      <c r="I57" s="217"/>
      <c r="J57" s="217"/>
      <c r="K57" s="217">
        <v>1.2</v>
      </c>
      <c r="L57" s="217">
        <v>17.3</v>
      </c>
      <c r="M57" s="218">
        <v>79.5</v>
      </c>
      <c r="N57" s="219">
        <v>83.9</v>
      </c>
      <c r="O57" s="220">
        <v>1010897</v>
      </c>
      <c r="P57" s="220">
        <v>3817840</v>
      </c>
      <c r="Q57" s="221">
        <v>2361532</v>
      </c>
      <c r="R57" s="222">
        <v>649765</v>
      </c>
      <c r="S57" s="233" t="s">
        <v>302</v>
      </c>
      <c r="T57" s="224">
        <v>1711767</v>
      </c>
      <c r="U57" s="167" t="str">
        <f t="shared" si="2"/>
        <v>〇</v>
      </c>
      <c r="V57" s="109"/>
    </row>
    <row r="58" spans="1:43" ht="18.75" customHeight="1">
      <c r="A58" s="403"/>
      <c r="B58" s="141" t="s">
        <v>308</v>
      </c>
      <c r="C58" s="213">
        <v>545441</v>
      </c>
      <c r="D58" s="214">
        <v>6093</v>
      </c>
      <c r="E58" s="214">
        <v>2949</v>
      </c>
      <c r="F58" s="214">
        <v>-14575</v>
      </c>
      <c r="G58" s="215">
        <v>4232272</v>
      </c>
      <c r="H58" s="216">
        <v>1.101</v>
      </c>
      <c r="I58" s="217"/>
      <c r="J58" s="217"/>
      <c r="K58" s="217">
        <v>1.3</v>
      </c>
      <c r="L58" s="217">
        <v>9.6999999999999993</v>
      </c>
      <c r="M58" s="218">
        <v>81.3</v>
      </c>
      <c r="N58" s="219">
        <v>89.2</v>
      </c>
      <c r="O58" s="220">
        <v>1038871</v>
      </c>
      <c r="P58" s="220">
        <v>3709474</v>
      </c>
      <c r="Q58" s="221">
        <v>2593793</v>
      </c>
      <c r="R58" s="222">
        <v>632241</v>
      </c>
      <c r="S58" s="233" t="s">
        <v>302</v>
      </c>
      <c r="T58" s="224">
        <v>1961552</v>
      </c>
      <c r="U58" s="167" t="str">
        <f t="shared" si="2"/>
        <v>〇</v>
      </c>
      <c r="V58" s="109"/>
    </row>
    <row r="59" spans="1:43" s="109" customFormat="1" ht="18.75" customHeight="1">
      <c r="A59" s="404"/>
      <c r="B59" s="191" t="s">
        <v>320</v>
      </c>
      <c r="C59" s="311">
        <v>644857</v>
      </c>
      <c r="D59" s="226">
        <v>2571</v>
      </c>
      <c r="E59" s="226">
        <v>-3522</v>
      </c>
      <c r="F59" s="226">
        <v>161843</v>
      </c>
      <c r="G59" s="312">
        <v>4461185</v>
      </c>
      <c r="H59" s="313">
        <v>1.2110000000000001</v>
      </c>
      <c r="I59" s="227"/>
      <c r="J59" s="227"/>
      <c r="K59" s="227">
        <v>1.2</v>
      </c>
      <c r="L59" s="227">
        <v>13.6</v>
      </c>
      <c r="M59" s="228">
        <v>80.3</v>
      </c>
      <c r="N59" s="319">
        <v>91.2</v>
      </c>
      <c r="O59" s="229">
        <v>1206721</v>
      </c>
      <c r="P59" s="229">
        <v>3467550</v>
      </c>
      <c r="Q59" s="315">
        <v>2528118</v>
      </c>
      <c r="R59" s="316">
        <v>715774</v>
      </c>
      <c r="S59" s="320" t="s">
        <v>302</v>
      </c>
      <c r="T59" s="230">
        <v>1812344</v>
      </c>
      <c r="U59" s="167" t="str">
        <f t="shared" si="2"/>
        <v>〇</v>
      </c>
      <c r="X59" s="108"/>
      <c r="Y59" s="108"/>
      <c r="Z59" s="108"/>
      <c r="AA59" s="108"/>
      <c r="AB59" s="108"/>
      <c r="AC59" s="108"/>
      <c r="AD59" s="108"/>
      <c r="AE59" s="108"/>
      <c r="AF59" s="108"/>
      <c r="AG59" s="108"/>
      <c r="AH59" s="108"/>
      <c r="AI59" s="108"/>
      <c r="AJ59" s="108"/>
      <c r="AK59" s="108"/>
      <c r="AL59" s="108"/>
      <c r="AM59" s="108"/>
      <c r="AN59" s="108"/>
      <c r="AO59" s="108"/>
      <c r="AP59" s="108"/>
      <c r="AQ59" s="108"/>
    </row>
    <row r="60" spans="1:43" ht="18.75" customHeight="1">
      <c r="A60" s="405" t="s">
        <v>28</v>
      </c>
      <c r="B60" s="141" t="s">
        <v>300</v>
      </c>
      <c r="C60" s="231">
        <v>214110</v>
      </c>
      <c r="D60" s="214">
        <v>72032</v>
      </c>
      <c r="E60" s="214">
        <v>68349</v>
      </c>
      <c r="F60" s="214">
        <v>117514</v>
      </c>
      <c r="G60" s="215">
        <v>1326342</v>
      </c>
      <c r="H60" s="216">
        <v>0.88900000000000001</v>
      </c>
      <c r="I60" s="217"/>
      <c r="J60" s="217"/>
      <c r="K60" s="217">
        <v>9.8000000000000007</v>
      </c>
      <c r="L60" s="217">
        <v>104.8</v>
      </c>
      <c r="M60" s="218">
        <v>98.4</v>
      </c>
      <c r="N60" s="225">
        <v>52.8</v>
      </c>
      <c r="O60" s="220">
        <v>203051</v>
      </c>
      <c r="P60" s="220">
        <v>3413877</v>
      </c>
      <c r="Q60" s="221">
        <v>190721</v>
      </c>
      <c r="R60" s="222">
        <v>110798</v>
      </c>
      <c r="S60" s="223">
        <v>3563</v>
      </c>
      <c r="T60" s="224">
        <v>76359</v>
      </c>
      <c r="U60" s="167" t="str">
        <f t="shared" si="1"/>
        <v>✖</v>
      </c>
      <c r="V60" s="109"/>
    </row>
    <row r="61" spans="1:43" ht="18.75" customHeight="1">
      <c r="A61" s="403"/>
      <c r="B61" s="141" t="s">
        <v>304</v>
      </c>
      <c r="C61" s="231">
        <v>34873</v>
      </c>
      <c r="D61" s="214">
        <v>8308</v>
      </c>
      <c r="E61" s="214">
        <v>-63724</v>
      </c>
      <c r="F61" s="214">
        <v>17183</v>
      </c>
      <c r="G61" s="215">
        <v>1408200</v>
      </c>
      <c r="H61" s="216">
        <v>0.85329999999999995</v>
      </c>
      <c r="I61" s="217"/>
      <c r="J61" s="217"/>
      <c r="K61" s="217">
        <v>9.1999999999999993</v>
      </c>
      <c r="L61" s="217">
        <v>81.599999999999994</v>
      </c>
      <c r="M61" s="218">
        <v>88.6</v>
      </c>
      <c r="N61" s="225">
        <v>53.3</v>
      </c>
      <c r="O61" s="220">
        <v>231003</v>
      </c>
      <c r="P61" s="220">
        <v>3406904</v>
      </c>
      <c r="Q61" s="221">
        <v>353254</v>
      </c>
      <c r="R61" s="222">
        <v>191705</v>
      </c>
      <c r="S61" s="223">
        <v>67782</v>
      </c>
      <c r="T61" s="224">
        <v>93767</v>
      </c>
      <c r="U61" s="167" t="str">
        <f t="shared" si="1"/>
        <v>〇</v>
      </c>
      <c r="V61" s="109"/>
    </row>
    <row r="62" spans="1:43" ht="18.75" customHeight="1">
      <c r="A62" s="403"/>
      <c r="B62" s="141" t="s">
        <v>305</v>
      </c>
      <c r="C62" s="231">
        <v>46513</v>
      </c>
      <c r="D62" s="214">
        <v>26730</v>
      </c>
      <c r="E62" s="214">
        <v>18422</v>
      </c>
      <c r="F62" s="214">
        <v>-32098</v>
      </c>
      <c r="G62" s="215">
        <v>1376993</v>
      </c>
      <c r="H62" s="216">
        <v>0.84499999999999997</v>
      </c>
      <c r="I62" s="217"/>
      <c r="J62" s="217"/>
      <c r="K62" s="217">
        <v>9.4</v>
      </c>
      <c r="L62" s="217">
        <v>72.7</v>
      </c>
      <c r="M62" s="218">
        <v>98.5</v>
      </c>
      <c r="N62" s="225">
        <v>62.8</v>
      </c>
      <c r="O62" s="220">
        <v>201678</v>
      </c>
      <c r="P62" s="321">
        <v>3227800</v>
      </c>
      <c r="Q62" s="221">
        <v>341147</v>
      </c>
      <c r="R62" s="222">
        <v>66185</v>
      </c>
      <c r="S62" s="223">
        <v>55705</v>
      </c>
      <c r="T62" s="224">
        <v>219257</v>
      </c>
      <c r="U62" s="167" t="str">
        <f t="shared" si="1"/>
        <v>〇</v>
      </c>
      <c r="V62" s="109"/>
    </row>
    <row r="63" spans="1:43" ht="18.75" customHeight="1">
      <c r="A63" s="403"/>
      <c r="B63" s="141" t="s">
        <v>308</v>
      </c>
      <c r="C63" s="231">
        <v>43814</v>
      </c>
      <c r="D63" s="214">
        <v>22938</v>
      </c>
      <c r="E63" s="214">
        <v>-3793</v>
      </c>
      <c r="F63" s="214">
        <v>914</v>
      </c>
      <c r="G63" s="215">
        <v>1414177</v>
      </c>
      <c r="H63" s="216">
        <v>0.83899999999999997</v>
      </c>
      <c r="I63" s="217"/>
      <c r="J63" s="217"/>
      <c r="K63" s="217">
        <v>8.9</v>
      </c>
      <c r="L63" s="217">
        <v>64</v>
      </c>
      <c r="M63" s="218">
        <v>96</v>
      </c>
      <c r="N63" s="225">
        <v>70.239999999999995</v>
      </c>
      <c r="O63" s="220">
        <v>240798</v>
      </c>
      <c r="P63" s="321">
        <v>3073438</v>
      </c>
      <c r="Q63" s="221">
        <v>376589</v>
      </c>
      <c r="R63" s="222">
        <v>70892</v>
      </c>
      <c r="S63" s="223">
        <v>56174</v>
      </c>
      <c r="T63" s="224">
        <v>249523</v>
      </c>
      <c r="U63" s="167" t="str">
        <f t="shared" si="1"/>
        <v>〇</v>
      </c>
      <c r="V63" s="109"/>
    </row>
    <row r="64" spans="1:43" s="109" customFormat="1" ht="18.75" customHeight="1">
      <c r="A64" s="404"/>
      <c r="B64" s="191" t="s">
        <v>320</v>
      </c>
      <c r="C64" s="318">
        <v>51748.347000000002</v>
      </c>
      <c r="D64" s="226">
        <v>21589.912</v>
      </c>
      <c r="E64" s="226">
        <v>-1347.9290000000001</v>
      </c>
      <c r="F64" s="226">
        <v>7383.5550000000003</v>
      </c>
      <c r="G64" s="312">
        <v>1449789.6629999999</v>
      </c>
      <c r="H64" s="313">
        <v>0.86299999999999999</v>
      </c>
      <c r="I64" s="227"/>
      <c r="J64" s="227"/>
      <c r="K64" s="227">
        <v>8.6</v>
      </c>
      <c r="L64" s="227">
        <v>54.5</v>
      </c>
      <c r="M64" s="228">
        <v>96.3</v>
      </c>
      <c r="N64" s="314">
        <v>72.7</v>
      </c>
      <c r="O64" s="229">
        <v>189938.68599999999</v>
      </c>
      <c r="P64" s="305">
        <v>2872935.5219999999</v>
      </c>
      <c r="Q64" s="315">
        <v>399360.68500000006</v>
      </c>
      <c r="R64" s="316">
        <v>79623.013000000006</v>
      </c>
      <c r="S64" s="317">
        <v>70604.648000000001</v>
      </c>
      <c r="T64" s="230">
        <v>249133.024</v>
      </c>
      <c r="U64" s="167" t="str">
        <f t="shared" si="1"/>
        <v>〇</v>
      </c>
      <c r="X64" s="108"/>
      <c r="Y64" s="108"/>
      <c r="Z64" s="108"/>
      <c r="AA64" s="108"/>
      <c r="AB64" s="108"/>
      <c r="AC64" s="108"/>
      <c r="AD64" s="108"/>
      <c r="AE64" s="108"/>
      <c r="AF64" s="108"/>
      <c r="AG64" s="108"/>
      <c r="AH64" s="108"/>
      <c r="AI64" s="108"/>
      <c r="AJ64" s="108"/>
      <c r="AK64" s="108"/>
      <c r="AL64" s="108"/>
      <c r="AM64" s="108"/>
      <c r="AN64" s="108"/>
      <c r="AO64" s="108"/>
      <c r="AP64" s="108"/>
      <c r="AQ64" s="108"/>
    </row>
    <row r="65" spans="1:43" ht="18.75" customHeight="1">
      <c r="A65" s="405" t="s">
        <v>29</v>
      </c>
      <c r="B65" s="141" t="s">
        <v>300</v>
      </c>
      <c r="C65" s="231">
        <v>20730</v>
      </c>
      <c r="D65" s="214">
        <v>14203</v>
      </c>
      <c r="E65" s="214">
        <v>9261</v>
      </c>
      <c r="F65" s="214">
        <v>3455</v>
      </c>
      <c r="G65" s="215">
        <v>549166</v>
      </c>
      <c r="H65" s="216">
        <v>0.47499999999999998</v>
      </c>
      <c r="I65" s="217"/>
      <c r="J65" s="217"/>
      <c r="K65" s="217">
        <v>17.2</v>
      </c>
      <c r="L65" s="217">
        <v>324.10000000000002</v>
      </c>
      <c r="M65" s="218">
        <v>94.7</v>
      </c>
      <c r="N65" s="219">
        <v>44.3</v>
      </c>
      <c r="O65" s="220">
        <v>69193</v>
      </c>
      <c r="P65" s="220">
        <v>2455985</v>
      </c>
      <c r="Q65" s="221">
        <v>78354</v>
      </c>
      <c r="R65" s="222">
        <v>32269</v>
      </c>
      <c r="S65" s="223">
        <v>15364</v>
      </c>
      <c r="T65" s="224">
        <v>30721</v>
      </c>
      <c r="U65" s="167" t="str">
        <f t="shared" si="1"/>
        <v>〇</v>
      </c>
      <c r="V65" s="109"/>
    </row>
    <row r="66" spans="1:43" ht="18.75" customHeight="1">
      <c r="A66" s="403"/>
      <c r="B66" s="141" t="s">
        <v>304</v>
      </c>
      <c r="C66" s="231">
        <v>22879</v>
      </c>
      <c r="D66" s="214">
        <v>13986</v>
      </c>
      <c r="E66" s="214">
        <v>-217</v>
      </c>
      <c r="F66" s="214">
        <v>19125</v>
      </c>
      <c r="G66" s="215">
        <v>567333</v>
      </c>
      <c r="H66" s="216">
        <v>0.45700000000000002</v>
      </c>
      <c r="I66" s="217"/>
      <c r="J66" s="217"/>
      <c r="K66" s="217">
        <v>17.5</v>
      </c>
      <c r="L66" s="217">
        <v>297.39999999999998</v>
      </c>
      <c r="M66" s="218">
        <v>89.3</v>
      </c>
      <c r="N66" s="219">
        <v>45</v>
      </c>
      <c r="O66" s="220">
        <v>63208</v>
      </c>
      <c r="P66" s="220">
        <v>2437609</v>
      </c>
      <c r="Q66" s="221">
        <v>109866</v>
      </c>
      <c r="R66" s="222">
        <v>51611</v>
      </c>
      <c r="S66" s="223">
        <v>27939</v>
      </c>
      <c r="T66" s="224">
        <v>30315</v>
      </c>
      <c r="U66" s="167" t="str">
        <f t="shared" si="1"/>
        <v>✖</v>
      </c>
      <c r="V66" s="109"/>
    </row>
    <row r="67" spans="1:43" ht="18.75" customHeight="1">
      <c r="A67" s="403"/>
      <c r="B67" s="141" t="s">
        <v>305</v>
      </c>
      <c r="C67" s="231">
        <v>27311</v>
      </c>
      <c r="D67" s="214">
        <v>19285</v>
      </c>
      <c r="E67" s="214">
        <v>5299</v>
      </c>
      <c r="F67" s="214">
        <v>2505</v>
      </c>
      <c r="G67" s="215">
        <v>548181</v>
      </c>
      <c r="H67" s="216">
        <v>0.45127</v>
      </c>
      <c r="I67" s="217"/>
      <c r="J67" s="217"/>
      <c r="K67" s="217">
        <v>18.2</v>
      </c>
      <c r="L67" s="217">
        <v>303.5</v>
      </c>
      <c r="M67" s="218">
        <v>93.2</v>
      </c>
      <c r="N67" s="219">
        <v>44.7</v>
      </c>
      <c r="O67" s="220">
        <v>68314</v>
      </c>
      <c r="P67" s="220">
        <v>2391349</v>
      </c>
      <c r="Q67" s="221">
        <v>112436</v>
      </c>
      <c r="R67" s="222">
        <v>48818</v>
      </c>
      <c r="S67" s="223">
        <v>33195</v>
      </c>
      <c r="T67" s="224">
        <v>30423</v>
      </c>
      <c r="U67" s="167" t="str">
        <f t="shared" si="1"/>
        <v>〇</v>
      </c>
      <c r="V67" s="109"/>
    </row>
    <row r="68" spans="1:43" ht="18.75" customHeight="1">
      <c r="A68" s="403"/>
      <c r="B68" s="141" t="s">
        <v>308</v>
      </c>
      <c r="C68" s="231">
        <v>25293</v>
      </c>
      <c r="D68" s="214">
        <v>13134</v>
      </c>
      <c r="E68" s="214">
        <v>-6151</v>
      </c>
      <c r="F68" s="214">
        <v>-3444</v>
      </c>
      <c r="G68" s="215">
        <v>552223</v>
      </c>
      <c r="H68" s="216">
        <v>0.44786999999999999</v>
      </c>
      <c r="I68" s="217"/>
      <c r="J68" s="217"/>
      <c r="K68" s="217">
        <v>18.399999999999999</v>
      </c>
      <c r="L68" s="217">
        <v>297.8</v>
      </c>
      <c r="M68" s="218">
        <v>91.8</v>
      </c>
      <c r="N68" s="219">
        <v>47.81</v>
      </c>
      <c r="O68" s="220">
        <v>75960</v>
      </c>
      <c r="P68" s="220">
        <v>2341814</v>
      </c>
      <c r="Q68" s="221">
        <v>132597</v>
      </c>
      <c r="R68" s="222">
        <v>51525</v>
      </c>
      <c r="S68" s="223">
        <v>43307</v>
      </c>
      <c r="T68" s="224">
        <v>37765</v>
      </c>
      <c r="U68" s="167" t="str">
        <f t="shared" si="1"/>
        <v>〇</v>
      </c>
      <c r="V68" s="109"/>
    </row>
    <row r="69" spans="1:43" s="109" customFormat="1" ht="18.75" customHeight="1">
      <c r="A69" s="404"/>
      <c r="B69" s="191" t="s">
        <v>320</v>
      </c>
      <c r="C69" s="318">
        <v>25227</v>
      </c>
      <c r="D69" s="226">
        <v>13604</v>
      </c>
      <c r="E69" s="226">
        <v>470</v>
      </c>
      <c r="F69" s="226">
        <v>2045</v>
      </c>
      <c r="G69" s="312">
        <v>559490</v>
      </c>
      <c r="H69" s="313">
        <v>0.46800000000000003</v>
      </c>
      <c r="I69" s="227"/>
      <c r="J69" s="227"/>
      <c r="K69" s="227">
        <v>18.600000000000001</v>
      </c>
      <c r="L69" s="227">
        <v>287</v>
      </c>
      <c r="M69" s="228">
        <v>93.8</v>
      </c>
      <c r="N69" s="319">
        <v>47.1</v>
      </c>
      <c r="O69" s="229">
        <v>73411</v>
      </c>
      <c r="P69" s="229">
        <v>2285591</v>
      </c>
      <c r="Q69" s="315">
        <v>135045</v>
      </c>
      <c r="R69" s="316">
        <v>53100</v>
      </c>
      <c r="S69" s="317">
        <v>44707</v>
      </c>
      <c r="T69" s="230">
        <v>37238</v>
      </c>
      <c r="U69" s="167" t="str">
        <f t="shared" si="1"/>
        <v>〇</v>
      </c>
      <c r="X69" s="108"/>
      <c r="Y69" s="108"/>
      <c r="Z69" s="108"/>
      <c r="AA69" s="108"/>
      <c r="AB69" s="108"/>
      <c r="AC69" s="108"/>
      <c r="AD69" s="108"/>
      <c r="AE69" s="108"/>
      <c r="AF69" s="108"/>
      <c r="AG69" s="108"/>
      <c r="AH69" s="108"/>
      <c r="AI69" s="108"/>
      <c r="AJ69" s="108"/>
      <c r="AK69" s="108"/>
      <c r="AL69" s="108"/>
      <c r="AM69" s="108"/>
      <c r="AN69" s="108"/>
      <c r="AO69" s="108"/>
      <c r="AP69" s="108"/>
      <c r="AQ69" s="108"/>
    </row>
    <row r="70" spans="1:43" s="109" customFormat="1" ht="18.75" customHeight="1">
      <c r="A70" s="405" t="s">
        <v>258</v>
      </c>
      <c r="B70" s="141" t="s">
        <v>300</v>
      </c>
      <c r="C70" s="231">
        <v>22854</v>
      </c>
      <c r="D70" s="214">
        <v>1378</v>
      </c>
      <c r="E70" s="214">
        <v>39</v>
      </c>
      <c r="F70" s="214">
        <v>215</v>
      </c>
      <c r="G70" s="215">
        <v>300783</v>
      </c>
      <c r="H70" s="216">
        <v>0.48499999999999999</v>
      </c>
      <c r="I70" s="217"/>
      <c r="J70" s="217"/>
      <c r="K70" s="217">
        <v>13.3</v>
      </c>
      <c r="L70" s="217">
        <v>247.2</v>
      </c>
      <c r="M70" s="218">
        <v>95.3</v>
      </c>
      <c r="N70" s="219">
        <v>43.5</v>
      </c>
      <c r="O70" s="220">
        <v>43508</v>
      </c>
      <c r="P70" s="220">
        <v>1183411</v>
      </c>
      <c r="Q70" s="221">
        <v>41313</v>
      </c>
      <c r="R70" s="222">
        <v>3100</v>
      </c>
      <c r="S70" s="223">
        <v>13342</v>
      </c>
      <c r="T70" s="224">
        <v>24871</v>
      </c>
      <c r="U70" s="167" t="str">
        <f>IF(R70+S70+T70=Q70,"〇","✖")</f>
        <v>〇</v>
      </c>
      <c r="X70" s="108"/>
      <c r="Y70" s="108"/>
      <c r="Z70" s="108"/>
      <c r="AA70" s="108"/>
      <c r="AB70" s="108"/>
      <c r="AC70" s="108"/>
      <c r="AD70" s="108"/>
      <c r="AE70" s="108"/>
      <c r="AF70" s="108"/>
      <c r="AG70" s="108"/>
      <c r="AH70" s="108"/>
      <c r="AI70" s="108"/>
      <c r="AJ70" s="108"/>
      <c r="AK70" s="108"/>
      <c r="AL70" s="108"/>
      <c r="AM70" s="108"/>
      <c r="AN70" s="108"/>
      <c r="AO70" s="108"/>
      <c r="AP70" s="108"/>
      <c r="AQ70" s="108"/>
    </row>
    <row r="71" spans="1:43" s="109" customFormat="1" ht="18.75" customHeight="1">
      <c r="A71" s="403"/>
      <c r="B71" s="141" t="s">
        <v>304</v>
      </c>
      <c r="C71" s="231">
        <v>26060</v>
      </c>
      <c r="D71" s="214">
        <v>1188</v>
      </c>
      <c r="E71" s="214">
        <v>-189</v>
      </c>
      <c r="F71" s="214">
        <v>2051</v>
      </c>
      <c r="G71" s="215">
        <v>315831</v>
      </c>
      <c r="H71" s="216">
        <v>0.46200000000000002</v>
      </c>
      <c r="I71" s="217"/>
      <c r="J71" s="217"/>
      <c r="K71" s="217">
        <v>13.4</v>
      </c>
      <c r="L71" s="217">
        <v>222.1</v>
      </c>
      <c r="M71" s="218">
        <v>88.6</v>
      </c>
      <c r="N71" s="219">
        <v>44.4</v>
      </c>
      <c r="O71" s="220">
        <v>46935</v>
      </c>
      <c r="P71" s="220">
        <v>1171116</v>
      </c>
      <c r="Q71" s="221">
        <v>58872</v>
      </c>
      <c r="R71" s="222">
        <v>3266</v>
      </c>
      <c r="S71" s="223">
        <v>30516</v>
      </c>
      <c r="T71" s="224">
        <v>25090</v>
      </c>
      <c r="U71" s="167" t="str">
        <f t="shared" si="1"/>
        <v>〇</v>
      </c>
      <c r="X71" s="108"/>
      <c r="Y71" s="108"/>
      <c r="Z71" s="108"/>
      <c r="AA71" s="108"/>
      <c r="AB71" s="108"/>
      <c r="AC71" s="108"/>
      <c r="AD71" s="108"/>
      <c r="AE71" s="108"/>
      <c r="AF71" s="108"/>
      <c r="AG71" s="108"/>
      <c r="AH71" s="108"/>
      <c r="AI71" s="108"/>
      <c r="AJ71" s="108"/>
      <c r="AK71" s="108"/>
      <c r="AL71" s="108"/>
      <c r="AM71" s="108"/>
      <c r="AN71" s="108"/>
      <c r="AO71" s="108"/>
      <c r="AP71" s="108"/>
      <c r="AQ71" s="108"/>
    </row>
    <row r="72" spans="1:43" s="109" customFormat="1" ht="18.75" customHeight="1">
      <c r="A72" s="403"/>
      <c r="B72" s="141" t="s">
        <v>305</v>
      </c>
      <c r="C72" s="231">
        <v>28874</v>
      </c>
      <c r="D72" s="214">
        <v>1166</v>
      </c>
      <c r="E72" s="214">
        <v>-23</v>
      </c>
      <c r="F72" s="214">
        <v>1950</v>
      </c>
      <c r="G72" s="215">
        <v>307388</v>
      </c>
      <c r="H72" s="216">
        <v>0.45300000000000001</v>
      </c>
      <c r="I72" s="217"/>
      <c r="J72" s="217"/>
      <c r="K72" s="217">
        <v>13.8</v>
      </c>
      <c r="L72" s="217">
        <v>223.7</v>
      </c>
      <c r="M72" s="218">
        <v>93.8</v>
      </c>
      <c r="N72" s="219">
        <v>47.7</v>
      </c>
      <c r="O72" s="220">
        <v>48132</v>
      </c>
      <c r="P72" s="220">
        <v>1139488</v>
      </c>
      <c r="Q72" s="221">
        <v>60667</v>
      </c>
      <c r="R72" s="222">
        <v>3441</v>
      </c>
      <c r="S72" s="223">
        <v>26702</v>
      </c>
      <c r="T72" s="224">
        <v>30523</v>
      </c>
      <c r="U72" s="167" t="str">
        <f t="shared" si="1"/>
        <v>✖</v>
      </c>
      <c r="X72" s="108"/>
      <c r="Y72" s="108"/>
      <c r="Z72" s="108"/>
      <c r="AA72" s="108"/>
      <c r="AB72" s="108"/>
      <c r="AC72" s="108"/>
      <c r="AD72" s="108"/>
      <c r="AE72" s="108"/>
      <c r="AF72" s="108"/>
      <c r="AG72" s="108"/>
      <c r="AH72" s="108"/>
      <c r="AI72" s="108"/>
      <c r="AJ72" s="108"/>
      <c r="AK72" s="108"/>
      <c r="AL72" s="108"/>
      <c r="AM72" s="108"/>
      <c r="AN72" s="108"/>
      <c r="AO72" s="108"/>
      <c r="AP72" s="108"/>
      <c r="AQ72" s="108"/>
    </row>
    <row r="73" spans="1:43" s="109" customFormat="1" ht="18.75" customHeight="1">
      <c r="A73" s="403"/>
      <c r="B73" s="141" t="s">
        <v>308</v>
      </c>
      <c r="C73" s="231">
        <v>28361</v>
      </c>
      <c r="D73" s="214">
        <v>1377</v>
      </c>
      <c r="E73" s="214">
        <v>212</v>
      </c>
      <c r="F73" s="214">
        <v>924</v>
      </c>
      <c r="G73" s="215">
        <v>309874</v>
      </c>
      <c r="H73" s="216">
        <v>0.44900000000000001</v>
      </c>
      <c r="I73" s="217"/>
      <c r="J73" s="217"/>
      <c r="K73" s="217">
        <v>13.8</v>
      </c>
      <c r="L73" s="217">
        <v>217.7</v>
      </c>
      <c r="M73" s="218">
        <v>93.2</v>
      </c>
      <c r="N73" s="219">
        <v>51.5</v>
      </c>
      <c r="O73" s="220">
        <v>56628</v>
      </c>
      <c r="P73" s="220">
        <v>1100306</v>
      </c>
      <c r="Q73" s="221">
        <v>61416</v>
      </c>
      <c r="R73" s="222">
        <v>2556</v>
      </c>
      <c r="S73" s="223">
        <v>23975</v>
      </c>
      <c r="T73" s="224">
        <v>34885</v>
      </c>
      <c r="U73" s="167" t="str">
        <f t="shared" si="1"/>
        <v>〇</v>
      </c>
      <c r="X73" s="108"/>
      <c r="Y73" s="108"/>
      <c r="Z73" s="108"/>
      <c r="AA73" s="108"/>
      <c r="AB73" s="108"/>
      <c r="AC73" s="108"/>
      <c r="AD73" s="108"/>
      <c r="AE73" s="108"/>
      <c r="AF73" s="108"/>
      <c r="AG73" s="108"/>
      <c r="AH73" s="108"/>
      <c r="AI73" s="108"/>
      <c r="AJ73" s="108"/>
      <c r="AK73" s="108"/>
      <c r="AL73" s="108"/>
      <c r="AM73" s="108"/>
      <c r="AN73" s="108"/>
      <c r="AO73" s="108"/>
      <c r="AP73" s="108"/>
      <c r="AQ73" s="108"/>
    </row>
    <row r="74" spans="1:43" s="109" customFormat="1" ht="18.75" customHeight="1">
      <c r="A74" s="404"/>
      <c r="B74" s="191" t="s">
        <v>320</v>
      </c>
      <c r="C74" s="318">
        <v>28707</v>
      </c>
      <c r="D74" s="226">
        <v>1552</v>
      </c>
      <c r="E74" s="226">
        <v>174</v>
      </c>
      <c r="F74" s="226">
        <v>3087</v>
      </c>
      <c r="G74" s="312">
        <v>314590</v>
      </c>
      <c r="H74" s="313">
        <v>0.46600000000000003</v>
      </c>
      <c r="I74" s="227"/>
      <c r="J74" s="227"/>
      <c r="K74" s="227">
        <v>13.9</v>
      </c>
      <c r="L74" s="227">
        <v>203</v>
      </c>
      <c r="M74" s="228">
        <v>93.5</v>
      </c>
      <c r="N74" s="319">
        <v>49</v>
      </c>
      <c r="O74" s="229">
        <v>69013</v>
      </c>
      <c r="P74" s="229">
        <v>1068248</v>
      </c>
      <c r="Q74" s="315">
        <v>63471</v>
      </c>
      <c r="R74" s="316">
        <v>3734</v>
      </c>
      <c r="S74" s="317">
        <v>29456</v>
      </c>
      <c r="T74" s="230">
        <v>30281</v>
      </c>
      <c r="U74" s="167" t="str">
        <f>IF(R74+S74+T74=Q74,"〇","✖")</f>
        <v>〇</v>
      </c>
      <c r="X74" s="108"/>
      <c r="Y74" s="108"/>
      <c r="Z74" s="108"/>
      <c r="AA74" s="108"/>
      <c r="AB74" s="108"/>
      <c r="AC74" s="108"/>
      <c r="AD74" s="108"/>
      <c r="AE74" s="108"/>
      <c r="AF74" s="108"/>
      <c r="AG74" s="108"/>
      <c r="AH74" s="108"/>
      <c r="AI74" s="108"/>
      <c r="AJ74" s="108"/>
      <c r="AK74" s="108"/>
      <c r="AL74" s="108"/>
      <c r="AM74" s="108"/>
      <c r="AN74" s="108"/>
      <c r="AO74" s="108"/>
      <c r="AP74" s="108"/>
      <c r="AQ74" s="108"/>
    </row>
    <row r="75" spans="1:43" s="109" customFormat="1" ht="18.75" customHeight="1">
      <c r="A75" s="405" t="s">
        <v>303</v>
      </c>
      <c r="B75" s="141" t="s">
        <v>300</v>
      </c>
      <c r="C75" s="231">
        <v>14008</v>
      </c>
      <c r="D75" s="214">
        <v>798</v>
      </c>
      <c r="E75" s="214">
        <v>55</v>
      </c>
      <c r="F75" s="214">
        <v>-1351</v>
      </c>
      <c r="G75" s="215">
        <v>307539</v>
      </c>
      <c r="H75" s="216">
        <v>0.51800000000000002</v>
      </c>
      <c r="I75" s="217"/>
      <c r="J75" s="217"/>
      <c r="K75" s="217">
        <v>12.7</v>
      </c>
      <c r="L75" s="217">
        <v>213.9</v>
      </c>
      <c r="M75" s="218">
        <v>94.3</v>
      </c>
      <c r="N75" s="219">
        <v>39.5</v>
      </c>
      <c r="O75" s="220">
        <v>37078</v>
      </c>
      <c r="P75" s="220">
        <v>1205147</v>
      </c>
      <c r="Q75" s="221">
        <v>119274</v>
      </c>
      <c r="R75" s="222">
        <v>10803</v>
      </c>
      <c r="S75" s="223">
        <v>38222</v>
      </c>
      <c r="T75" s="224">
        <v>70249</v>
      </c>
      <c r="U75" s="167" t="str">
        <f>IF(R75+S75+T75=Q75,"〇","✖")</f>
        <v>〇</v>
      </c>
      <c r="X75" s="108"/>
      <c r="Y75" s="108"/>
      <c r="Z75" s="108"/>
      <c r="AA75" s="108"/>
      <c r="AB75" s="108"/>
      <c r="AC75" s="108"/>
      <c r="AD75" s="108"/>
      <c r="AE75" s="108"/>
      <c r="AF75" s="108"/>
      <c r="AG75" s="108"/>
      <c r="AH75" s="108"/>
      <c r="AI75" s="108"/>
      <c r="AJ75" s="108"/>
      <c r="AK75" s="108"/>
      <c r="AL75" s="108"/>
      <c r="AM75" s="108"/>
      <c r="AN75" s="108"/>
      <c r="AO75" s="108"/>
      <c r="AP75" s="108"/>
      <c r="AQ75" s="108"/>
    </row>
    <row r="76" spans="1:43" s="109" customFormat="1" ht="18.75" customHeight="1">
      <c r="A76" s="403"/>
      <c r="B76" s="141" t="s">
        <v>304</v>
      </c>
      <c r="C76" s="231">
        <v>17303</v>
      </c>
      <c r="D76" s="214">
        <v>1822</v>
      </c>
      <c r="E76" s="214">
        <v>1025</v>
      </c>
      <c r="F76" s="214">
        <v>5425</v>
      </c>
      <c r="G76" s="215">
        <v>320897</v>
      </c>
      <c r="H76" s="216">
        <v>0.497</v>
      </c>
      <c r="I76" s="217"/>
      <c r="J76" s="217"/>
      <c r="K76" s="217">
        <v>12.6</v>
      </c>
      <c r="L76" s="217">
        <v>196.6</v>
      </c>
      <c r="M76" s="218">
        <v>87.7</v>
      </c>
      <c r="N76" s="219">
        <v>40.9</v>
      </c>
      <c r="O76" s="220">
        <v>26385</v>
      </c>
      <c r="P76" s="220">
        <v>1202029</v>
      </c>
      <c r="Q76" s="221">
        <v>132063</v>
      </c>
      <c r="R76" s="222">
        <v>12602</v>
      </c>
      <c r="S76" s="223">
        <v>50834</v>
      </c>
      <c r="T76" s="224">
        <v>68628</v>
      </c>
      <c r="U76" s="167" t="str">
        <f t="shared" ref="U76:U79" si="3">IF(R76+S76+T76=Q76,"〇","✖")</f>
        <v>✖</v>
      </c>
      <c r="X76" s="108"/>
      <c r="Y76" s="108"/>
      <c r="Z76" s="108"/>
      <c r="AA76" s="108"/>
      <c r="AB76" s="108"/>
      <c r="AC76" s="108"/>
      <c r="AD76" s="108"/>
      <c r="AE76" s="108"/>
      <c r="AF76" s="108"/>
      <c r="AG76" s="108"/>
      <c r="AH76" s="108"/>
      <c r="AI76" s="108"/>
      <c r="AJ76" s="108"/>
      <c r="AK76" s="108"/>
      <c r="AL76" s="108"/>
      <c r="AM76" s="108"/>
      <c r="AN76" s="108"/>
      <c r="AO76" s="108"/>
      <c r="AP76" s="108"/>
      <c r="AQ76" s="108"/>
    </row>
    <row r="77" spans="1:43" s="109" customFormat="1" ht="18.75" customHeight="1">
      <c r="A77" s="403"/>
      <c r="B77" s="141" t="s">
        <v>305</v>
      </c>
      <c r="C77" s="231">
        <v>25575</v>
      </c>
      <c r="D77" s="214">
        <v>1865</v>
      </c>
      <c r="E77" s="214">
        <v>43</v>
      </c>
      <c r="F77" s="214">
        <v>3043</v>
      </c>
      <c r="G77" s="215">
        <v>312076</v>
      </c>
      <c r="H77" s="216">
        <v>0.48499999999999999</v>
      </c>
      <c r="I77" s="217"/>
      <c r="J77" s="217"/>
      <c r="K77" s="217">
        <v>12.5</v>
      </c>
      <c r="L77" s="217">
        <v>198.2</v>
      </c>
      <c r="M77" s="218">
        <v>92.3</v>
      </c>
      <c r="N77" s="219">
        <v>42.3</v>
      </c>
      <c r="O77" s="220">
        <v>39078</v>
      </c>
      <c r="P77" s="220">
        <v>1178336</v>
      </c>
      <c r="Q77" s="221">
        <v>135187</v>
      </c>
      <c r="R77" s="222">
        <v>13513</v>
      </c>
      <c r="S77" s="223">
        <v>52435</v>
      </c>
      <c r="T77" s="224">
        <v>69239</v>
      </c>
      <c r="U77" s="167" t="str">
        <f t="shared" si="3"/>
        <v>〇</v>
      </c>
      <c r="X77" s="108"/>
      <c r="Y77" s="108"/>
      <c r="Z77" s="108"/>
      <c r="AA77" s="108"/>
      <c r="AB77" s="108"/>
      <c r="AC77" s="108"/>
      <c r="AD77" s="108"/>
      <c r="AE77" s="108"/>
      <c r="AF77" s="108"/>
      <c r="AG77" s="108"/>
      <c r="AH77" s="108"/>
      <c r="AI77" s="108"/>
      <c r="AJ77" s="108"/>
      <c r="AK77" s="108"/>
      <c r="AL77" s="108"/>
      <c r="AM77" s="108"/>
      <c r="AN77" s="108"/>
      <c r="AO77" s="108"/>
      <c r="AP77" s="108"/>
      <c r="AQ77" s="108"/>
    </row>
    <row r="78" spans="1:43" s="109" customFormat="1" ht="18.75" customHeight="1">
      <c r="A78" s="403"/>
      <c r="B78" s="141" t="s">
        <v>308</v>
      </c>
      <c r="C78" s="231">
        <v>41231</v>
      </c>
      <c r="D78" s="214">
        <v>2736</v>
      </c>
      <c r="E78" s="214">
        <v>870</v>
      </c>
      <c r="F78" s="214">
        <v>1888</v>
      </c>
      <c r="G78" s="215">
        <v>316093</v>
      </c>
      <c r="H78" s="216">
        <v>0.47799999999999998</v>
      </c>
      <c r="I78" s="217"/>
      <c r="J78" s="217"/>
      <c r="K78" s="217">
        <v>12.3</v>
      </c>
      <c r="L78" s="217">
        <v>192</v>
      </c>
      <c r="M78" s="218">
        <v>92.3</v>
      </c>
      <c r="N78" s="219">
        <v>43.2</v>
      </c>
      <c r="O78" s="220">
        <v>47335</v>
      </c>
      <c r="P78" s="220">
        <v>1167337</v>
      </c>
      <c r="Q78" s="221">
        <v>143260</v>
      </c>
      <c r="R78" s="222">
        <v>15464</v>
      </c>
      <c r="S78" s="223">
        <v>53451</v>
      </c>
      <c r="T78" s="224">
        <v>74345</v>
      </c>
      <c r="U78" s="167" t="str">
        <f t="shared" si="3"/>
        <v>〇</v>
      </c>
      <c r="X78" s="108"/>
      <c r="Y78" s="108"/>
      <c r="Z78" s="108"/>
      <c r="AA78" s="108"/>
      <c r="AB78" s="108"/>
      <c r="AC78" s="108"/>
      <c r="AD78" s="108"/>
      <c r="AE78" s="108"/>
      <c r="AF78" s="108"/>
      <c r="AG78" s="108"/>
      <c r="AH78" s="108"/>
      <c r="AI78" s="108"/>
      <c r="AJ78" s="108"/>
      <c r="AK78" s="108"/>
      <c r="AL78" s="108"/>
      <c r="AM78" s="108"/>
      <c r="AN78" s="108"/>
      <c r="AO78" s="108"/>
      <c r="AP78" s="108"/>
      <c r="AQ78" s="108"/>
    </row>
    <row r="79" spans="1:43" s="109" customFormat="1" ht="18.75" customHeight="1">
      <c r="A79" s="404"/>
      <c r="B79" s="191" t="s">
        <v>320</v>
      </c>
      <c r="C79" s="318">
        <v>33631</v>
      </c>
      <c r="D79" s="226">
        <v>2238</v>
      </c>
      <c r="E79" s="226">
        <v>-497</v>
      </c>
      <c r="F79" s="226">
        <v>-487</v>
      </c>
      <c r="G79" s="312">
        <v>320386</v>
      </c>
      <c r="H79" s="313">
        <v>0.49769000000000002</v>
      </c>
      <c r="I79" s="227"/>
      <c r="J79" s="227"/>
      <c r="K79" s="227">
        <v>12.3</v>
      </c>
      <c r="L79" s="227">
        <v>182</v>
      </c>
      <c r="M79" s="228">
        <v>91.3</v>
      </c>
      <c r="N79" s="319">
        <v>32.200000000000003</v>
      </c>
      <c r="O79" s="229">
        <v>61712</v>
      </c>
      <c r="P79" s="229">
        <v>1236516</v>
      </c>
      <c r="Q79" s="315">
        <v>267675</v>
      </c>
      <c r="R79" s="316">
        <v>16841</v>
      </c>
      <c r="S79" s="317">
        <v>64925</v>
      </c>
      <c r="T79" s="230">
        <v>185909</v>
      </c>
      <c r="U79" s="167" t="str">
        <f t="shared" si="3"/>
        <v>〇</v>
      </c>
      <c r="X79" s="108"/>
      <c r="Y79" s="108"/>
      <c r="Z79" s="108"/>
      <c r="AA79" s="108"/>
      <c r="AB79" s="108"/>
      <c r="AC79" s="108"/>
      <c r="AD79" s="108"/>
      <c r="AE79" s="108"/>
      <c r="AF79" s="108"/>
      <c r="AG79" s="108"/>
      <c r="AH79" s="108"/>
      <c r="AI79" s="108"/>
      <c r="AJ79" s="108"/>
      <c r="AK79" s="108"/>
      <c r="AL79" s="108"/>
      <c r="AM79" s="108"/>
      <c r="AN79" s="108"/>
      <c r="AO79" s="108"/>
      <c r="AP79" s="108"/>
      <c r="AQ79" s="108"/>
    </row>
    <row r="80" spans="1:43" ht="18.75" customHeight="1">
      <c r="A80" s="405" t="s">
        <v>131</v>
      </c>
      <c r="B80" s="141" t="s">
        <v>300</v>
      </c>
      <c r="C80" s="231">
        <v>12042</v>
      </c>
      <c r="D80" s="214">
        <v>8078</v>
      </c>
      <c r="E80" s="214">
        <v>1520</v>
      </c>
      <c r="F80" s="214">
        <v>-65</v>
      </c>
      <c r="G80" s="215">
        <v>256518</v>
      </c>
      <c r="H80" s="216">
        <v>0.41399999999999998</v>
      </c>
      <c r="I80" s="217"/>
      <c r="J80" s="217"/>
      <c r="K80" s="217">
        <v>12.5</v>
      </c>
      <c r="L80" s="217">
        <v>166.3</v>
      </c>
      <c r="M80" s="218">
        <v>96</v>
      </c>
      <c r="N80" s="217">
        <v>45.7</v>
      </c>
      <c r="O80" s="220">
        <v>28769</v>
      </c>
      <c r="P80" s="220">
        <v>816570</v>
      </c>
      <c r="Q80" s="221">
        <v>32651</v>
      </c>
      <c r="R80" s="222">
        <v>8526</v>
      </c>
      <c r="S80" s="223">
        <v>3128</v>
      </c>
      <c r="T80" s="224">
        <v>20997</v>
      </c>
      <c r="U80" s="167" t="str">
        <f t="shared" si="1"/>
        <v>〇</v>
      </c>
      <c r="V80" s="109"/>
    </row>
    <row r="81" spans="1:43" ht="18.75" customHeight="1">
      <c r="A81" s="403"/>
      <c r="B81" s="141" t="s">
        <v>304</v>
      </c>
      <c r="C81" s="231">
        <v>14959</v>
      </c>
      <c r="D81" s="214">
        <v>6988</v>
      </c>
      <c r="E81" s="214">
        <v>-1090</v>
      </c>
      <c r="F81" s="214">
        <v>-1090</v>
      </c>
      <c r="G81" s="215">
        <v>269546</v>
      </c>
      <c r="H81" s="216">
        <v>0.40500000000000003</v>
      </c>
      <c r="I81" s="217"/>
      <c r="J81" s="217"/>
      <c r="K81" s="217">
        <v>12.1</v>
      </c>
      <c r="L81" s="217">
        <v>147.30000000000001</v>
      </c>
      <c r="M81" s="218">
        <v>91.1</v>
      </c>
      <c r="N81" s="219">
        <v>35.9</v>
      </c>
      <c r="O81" s="220">
        <v>30132</v>
      </c>
      <c r="P81" s="220">
        <v>812038</v>
      </c>
      <c r="Q81" s="221">
        <v>33679</v>
      </c>
      <c r="R81" s="222">
        <v>8527</v>
      </c>
      <c r="S81" s="223">
        <v>3212</v>
      </c>
      <c r="T81" s="224">
        <v>21940</v>
      </c>
      <c r="U81" s="167" t="str">
        <f t="shared" si="1"/>
        <v>〇</v>
      </c>
      <c r="V81" s="109"/>
    </row>
    <row r="82" spans="1:43" ht="18.75" customHeight="1">
      <c r="A82" s="403"/>
      <c r="B82" s="141" t="s">
        <v>305</v>
      </c>
      <c r="C82" s="231">
        <v>18131</v>
      </c>
      <c r="D82" s="214">
        <v>9159</v>
      </c>
      <c r="E82" s="214">
        <v>2171</v>
      </c>
      <c r="F82" s="214">
        <v>3071</v>
      </c>
      <c r="G82" s="215">
        <v>262209</v>
      </c>
      <c r="H82" s="216">
        <v>0.40100000000000002</v>
      </c>
      <c r="I82" s="217"/>
      <c r="J82" s="217"/>
      <c r="K82" s="217">
        <v>11.8</v>
      </c>
      <c r="L82" s="217">
        <v>149.1</v>
      </c>
      <c r="M82" s="218">
        <v>94.9</v>
      </c>
      <c r="N82" s="219">
        <v>35.5</v>
      </c>
      <c r="O82" s="220">
        <v>28049</v>
      </c>
      <c r="P82" s="220">
        <v>806033</v>
      </c>
      <c r="Q82" s="221">
        <v>36561</v>
      </c>
      <c r="R82" s="222">
        <v>9427</v>
      </c>
      <c r="S82" s="223">
        <v>3316</v>
      </c>
      <c r="T82" s="224">
        <v>23818</v>
      </c>
      <c r="U82" s="167" t="str">
        <f t="shared" si="1"/>
        <v>〇</v>
      </c>
      <c r="V82" s="109"/>
    </row>
    <row r="83" spans="1:43" ht="18.75" customHeight="1">
      <c r="A83" s="403"/>
      <c r="B83" s="141" t="s">
        <v>308</v>
      </c>
      <c r="C83" s="231">
        <v>15263</v>
      </c>
      <c r="D83" s="214">
        <v>6709</v>
      </c>
      <c r="E83" s="214">
        <v>-2450</v>
      </c>
      <c r="F83" s="214">
        <v>-1449</v>
      </c>
      <c r="G83" s="215">
        <v>264056</v>
      </c>
      <c r="H83" s="216">
        <v>0.39800000000000002</v>
      </c>
      <c r="I83" s="217"/>
      <c r="J83" s="217"/>
      <c r="K83" s="217">
        <v>11.7</v>
      </c>
      <c r="L83" s="217">
        <v>153.80000000000001</v>
      </c>
      <c r="M83" s="218">
        <v>92.6</v>
      </c>
      <c r="N83" s="219">
        <v>41.3</v>
      </c>
      <c r="O83" s="220">
        <v>33224</v>
      </c>
      <c r="P83" s="220">
        <v>815012</v>
      </c>
      <c r="Q83" s="221">
        <v>47234</v>
      </c>
      <c r="R83" s="222">
        <v>10427</v>
      </c>
      <c r="S83" s="223">
        <v>3461</v>
      </c>
      <c r="T83" s="224">
        <v>33346</v>
      </c>
      <c r="U83" s="167" t="str">
        <f t="shared" si="1"/>
        <v>〇</v>
      </c>
      <c r="V83" s="109"/>
    </row>
    <row r="84" spans="1:43" s="109" customFormat="1" ht="18.75" customHeight="1">
      <c r="A84" s="404"/>
      <c r="B84" s="191" t="s">
        <v>320</v>
      </c>
      <c r="C84" s="318">
        <v>11582</v>
      </c>
      <c r="D84" s="226">
        <v>4467</v>
      </c>
      <c r="E84" s="226">
        <v>-2242</v>
      </c>
      <c r="F84" s="226">
        <v>-2048</v>
      </c>
      <c r="G84" s="312">
        <v>270200</v>
      </c>
      <c r="H84" s="313">
        <v>0.42101</v>
      </c>
      <c r="I84" s="227"/>
      <c r="J84" s="227"/>
      <c r="K84" s="227">
        <v>11.6</v>
      </c>
      <c r="L84" s="227">
        <v>146.6</v>
      </c>
      <c r="M84" s="228">
        <v>96</v>
      </c>
      <c r="N84" s="319">
        <v>42.7</v>
      </c>
      <c r="O84" s="229">
        <v>38209</v>
      </c>
      <c r="P84" s="229">
        <v>797932</v>
      </c>
      <c r="Q84" s="315">
        <v>43510</v>
      </c>
      <c r="R84" s="316">
        <v>10622</v>
      </c>
      <c r="S84" s="317">
        <v>3667</v>
      </c>
      <c r="T84" s="230">
        <v>29221</v>
      </c>
      <c r="U84" s="167" t="str">
        <f t="shared" si="1"/>
        <v>〇</v>
      </c>
      <c r="X84" s="108"/>
      <c r="Y84" s="108"/>
      <c r="Z84" s="108"/>
      <c r="AA84" s="108"/>
      <c r="AB84" s="108"/>
      <c r="AC84" s="108"/>
      <c r="AD84" s="108"/>
      <c r="AE84" s="108"/>
      <c r="AF84" s="108"/>
      <c r="AG84" s="108"/>
      <c r="AH84" s="108"/>
      <c r="AI84" s="108"/>
      <c r="AJ84" s="108"/>
      <c r="AK84" s="108"/>
      <c r="AL84" s="108"/>
      <c r="AM84" s="108"/>
      <c r="AN84" s="108"/>
      <c r="AO84" s="108"/>
      <c r="AP84" s="108"/>
      <c r="AQ84" s="108"/>
    </row>
    <row r="85" spans="1:43" ht="18.75" customHeight="1">
      <c r="A85" s="402" t="s">
        <v>30</v>
      </c>
      <c r="B85" s="141" t="s">
        <v>300</v>
      </c>
      <c r="C85" s="231">
        <v>26027</v>
      </c>
      <c r="D85" s="214">
        <v>12089</v>
      </c>
      <c r="E85" s="214">
        <v>7927</v>
      </c>
      <c r="F85" s="214">
        <v>7931</v>
      </c>
      <c r="G85" s="215">
        <v>264211</v>
      </c>
      <c r="H85" s="216">
        <v>0.40899999999999997</v>
      </c>
      <c r="I85" s="217"/>
      <c r="J85" s="217"/>
      <c r="K85" s="217">
        <v>12.5</v>
      </c>
      <c r="L85" s="217">
        <v>204.8</v>
      </c>
      <c r="M85" s="218">
        <v>93.2</v>
      </c>
      <c r="N85" s="234">
        <v>44</v>
      </c>
      <c r="O85" s="220">
        <v>39833</v>
      </c>
      <c r="P85" s="220">
        <v>940464</v>
      </c>
      <c r="Q85" s="221">
        <v>68429</v>
      </c>
      <c r="R85" s="222">
        <v>17224</v>
      </c>
      <c r="S85" s="223">
        <v>13848</v>
      </c>
      <c r="T85" s="224">
        <v>37357</v>
      </c>
      <c r="U85" s="167" t="str">
        <f t="shared" si="1"/>
        <v>〇</v>
      </c>
      <c r="V85" s="109"/>
    </row>
    <row r="86" spans="1:43" ht="18.75" customHeight="1">
      <c r="A86" s="403"/>
      <c r="B86" s="141" t="s">
        <v>304</v>
      </c>
      <c r="C86" s="231">
        <v>28213</v>
      </c>
      <c r="D86" s="214">
        <v>3346</v>
      </c>
      <c r="E86" s="214">
        <v>-8743</v>
      </c>
      <c r="F86" s="214">
        <v>260</v>
      </c>
      <c r="G86" s="215">
        <v>276063</v>
      </c>
      <c r="H86" s="216">
        <v>0.38400000000000001</v>
      </c>
      <c r="I86" s="217"/>
      <c r="J86" s="217"/>
      <c r="K86" s="217">
        <v>11.6</v>
      </c>
      <c r="L86" s="217">
        <v>180.9</v>
      </c>
      <c r="M86" s="218">
        <v>84.5</v>
      </c>
      <c r="N86" s="219">
        <v>42.9</v>
      </c>
      <c r="O86" s="220">
        <v>37283</v>
      </c>
      <c r="P86" s="220">
        <v>935155</v>
      </c>
      <c r="Q86" s="221">
        <v>86353</v>
      </c>
      <c r="R86" s="222">
        <v>26227</v>
      </c>
      <c r="S86" s="223">
        <v>16848</v>
      </c>
      <c r="T86" s="224">
        <v>43278</v>
      </c>
      <c r="U86" s="167" t="str">
        <f t="shared" si="1"/>
        <v>〇</v>
      </c>
      <c r="V86" s="109"/>
    </row>
    <row r="87" spans="1:43" ht="18.75" customHeight="1">
      <c r="A87" s="403"/>
      <c r="B87" s="141" t="s">
        <v>305</v>
      </c>
      <c r="C87" s="231">
        <v>30339</v>
      </c>
      <c r="D87" s="214">
        <v>10125</v>
      </c>
      <c r="E87" s="214">
        <v>6779</v>
      </c>
      <c r="F87" s="214">
        <v>6781</v>
      </c>
      <c r="G87" s="215">
        <v>268591</v>
      </c>
      <c r="H87" s="216">
        <v>0.373</v>
      </c>
      <c r="I87" s="217"/>
      <c r="J87" s="217"/>
      <c r="K87" s="217">
        <v>11.5</v>
      </c>
      <c r="L87" s="217">
        <v>180.1</v>
      </c>
      <c r="M87" s="218">
        <v>89.4</v>
      </c>
      <c r="N87" s="219">
        <v>42.9</v>
      </c>
      <c r="O87" s="220">
        <v>39706</v>
      </c>
      <c r="P87" s="220">
        <v>917326</v>
      </c>
      <c r="Q87" s="221">
        <v>92715</v>
      </c>
      <c r="R87" s="222">
        <v>26229</v>
      </c>
      <c r="S87" s="223">
        <v>16849</v>
      </c>
      <c r="T87" s="224">
        <v>49637</v>
      </c>
      <c r="U87" s="167" t="str">
        <f t="shared" si="1"/>
        <v>〇</v>
      </c>
      <c r="V87" s="109"/>
    </row>
    <row r="88" spans="1:43" ht="18.75" customHeight="1">
      <c r="A88" s="403"/>
      <c r="B88" s="141" t="s">
        <v>308</v>
      </c>
      <c r="C88" s="231">
        <v>29547</v>
      </c>
      <c r="D88" s="214">
        <v>5994</v>
      </c>
      <c r="E88" s="214">
        <v>-4131</v>
      </c>
      <c r="F88" s="214">
        <v>-1121</v>
      </c>
      <c r="G88" s="215">
        <v>270857</v>
      </c>
      <c r="H88" s="216">
        <v>0.377</v>
      </c>
      <c r="I88" s="217"/>
      <c r="J88" s="217"/>
      <c r="K88" s="217">
        <v>11.2</v>
      </c>
      <c r="L88" s="217">
        <v>173.4</v>
      </c>
      <c r="M88" s="218">
        <v>88.7</v>
      </c>
      <c r="N88" s="219">
        <v>46.9</v>
      </c>
      <c r="O88" s="220">
        <v>42818</v>
      </c>
      <c r="P88" s="220">
        <v>897246</v>
      </c>
      <c r="Q88" s="221">
        <v>96309</v>
      </c>
      <c r="R88" s="222">
        <v>26240</v>
      </c>
      <c r="S88" s="223">
        <v>18689</v>
      </c>
      <c r="T88" s="224">
        <v>51380</v>
      </c>
      <c r="U88" s="167" t="str">
        <f t="shared" si="1"/>
        <v>〇</v>
      </c>
      <c r="V88" s="109"/>
    </row>
    <row r="89" spans="1:43" s="109" customFormat="1" ht="18.75" customHeight="1">
      <c r="A89" s="404"/>
      <c r="B89" s="191" t="s">
        <v>320</v>
      </c>
      <c r="C89" s="318">
        <v>23896</v>
      </c>
      <c r="D89" s="226">
        <v>5324</v>
      </c>
      <c r="E89" s="226">
        <v>-671</v>
      </c>
      <c r="F89" s="226">
        <v>5376</v>
      </c>
      <c r="G89" s="312">
        <v>274970</v>
      </c>
      <c r="H89" s="313">
        <v>0.40300000000000002</v>
      </c>
      <c r="I89" s="227"/>
      <c r="J89" s="227"/>
      <c r="K89" s="227">
        <v>10.7</v>
      </c>
      <c r="L89" s="227">
        <v>164.9</v>
      </c>
      <c r="M89" s="228">
        <v>89.7</v>
      </c>
      <c r="N89" s="319">
        <v>46.6</v>
      </c>
      <c r="O89" s="229">
        <v>43005</v>
      </c>
      <c r="P89" s="229">
        <v>884793</v>
      </c>
      <c r="Q89" s="315">
        <v>100686</v>
      </c>
      <c r="R89" s="316">
        <v>26286</v>
      </c>
      <c r="S89" s="317">
        <v>20223</v>
      </c>
      <c r="T89" s="230">
        <v>54177</v>
      </c>
      <c r="U89" s="167" t="str">
        <f t="shared" si="1"/>
        <v>〇</v>
      </c>
      <c r="X89" s="108"/>
      <c r="Y89" s="108"/>
      <c r="Z89" s="108"/>
      <c r="AA89" s="108"/>
      <c r="AB89" s="108"/>
      <c r="AC89" s="108"/>
      <c r="AD89" s="108"/>
      <c r="AE89" s="108"/>
      <c r="AF89" s="108"/>
      <c r="AG89" s="108"/>
      <c r="AH89" s="108"/>
      <c r="AI89" s="108"/>
      <c r="AJ89" s="108"/>
      <c r="AK89" s="108"/>
      <c r="AL89" s="108"/>
      <c r="AM89" s="108"/>
      <c r="AN89" s="108"/>
      <c r="AO89" s="108"/>
      <c r="AP89" s="108"/>
      <c r="AQ89" s="108"/>
    </row>
    <row r="90" spans="1:43" ht="18.75" customHeight="1">
      <c r="A90" s="405" t="s">
        <v>31</v>
      </c>
      <c r="B90" s="141" t="s">
        <v>300</v>
      </c>
      <c r="C90" s="231">
        <v>17369</v>
      </c>
      <c r="D90" s="214">
        <v>4882</v>
      </c>
      <c r="E90" s="214">
        <v>-600</v>
      </c>
      <c r="F90" s="214">
        <v>-5674</v>
      </c>
      <c r="G90" s="215">
        <v>510016</v>
      </c>
      <c r="H90" s="216">
        <v>0.52800000000000002</v>
      </c>
      <c r="I90" s="217"/>
      <c r="J90" s="217"/>
      <c r="K90" s="217">
        <v>9.8000000000000007</v>
      </c>
      <c r="L90" s="217">
        <v>173.1</v>
      </c>
      <c r="M90" s="218">
        <v>93.7</v>
      </c>
      <c r="N90" s="219">
        <v>40.700000000000003</v>
      </c>
      <c r="O90" s="220">
        <v>76069</v>
      </c>
      <c r="P90" s="220">
        <v>1619736</v>
      </c>
      <c r="Q90" s="221">
        <v>99560</v>
      </c>
      <c r="R90" s="222">
        <v>29738</v>
      </c>
      <c r="S90" s="223">
        <v>23843</v>
      </c>
      <c r="T90" s="224">
        <v>45979</v>
      </c>
      <c r="U90" s="167" t="str">
        <f t="shared" si="1"/>
        <v>〇</v>
      </c>
      <c r="V90" s="109"/>
    </row>
    <row r="91" spans="1:43" ht="18.75" customHeight="1">
      <c r="A91" s="403"/>
      <c r="B91" s="141" t="s">
        <v>304</v>
      </c>
      <c r="C91" s="213">
        <v>23474</v>
      </c>
      <c r="D91" s="214">
        <v>4772</v>
      </c>
      <c r="E91" s="214">
        <v>-110</v>
      </c>
      <c r="F91" s="214">
        <v>7890</v>
      </c>
      <c r="G91" s="215">
        <v>529369</v>
      </c>
      <c r="H91" s="216">
        <v>0.50800000000000001</v>
      </c>
      <c r="I91" s="217"/>
      <c r="J91" s="217"/>
      <c r="K91" s="217">
        <v>9.8000000000000007</v>
      </c>
      <c r="L91" s="217">
        <v>157.69999999999999</v>
      </c>
      <c r="M91" s="218">
        <v>89.6</v>
      </c>
      <c r="N91" s="219">
        <v>44</v>
      </c>
      <c r="O91" s="220">
        <v>78553</v>
      </c>
      <c r="P91" s="220">
        <v>1635182</v>
      </c>
      <c r="Q91" s="221">
        <v>115006</v>
      </c>
      <c r="R91" s="222">
        <v>40150</v>
      </c>
      <c r="S91" s="223">
        <v>23843</v>
      </c>
      <c r="T91" s="224">
        <v>51013</v>
      </c>
      <c r="U91" s="167" t="str">
        <f t="shared" si="1"/>
        <v>〇</v>
      </c>
      <c r="V91" s="109"/>
    </row>
    <row r="92" spans="1:43" ht="18.75" customHeight="1">
      <c r="A92" s="403"/>
      <c r="B92" s="141" t="s">
        <v>305</v>
      </c>
      <c r="C92" s="213">
        <v>24036</v>
      </c>
      <c r="D92" s="214">
        <v>9997</v>
      </c>
      <c r="E92" s="214">
        <v>5225</v>
      </c>
      <c r="F92" s="214">
        <v>2825</v>
      </c>
      <c r="G92" s="215">
        <v>516202</v>
      </c>
      <c r="H92" s="216">
        <v>0.503</v>
      </c>
      <c r="I92" s="217"/>
      <c r="J92" s="217"/>
      <c r="K92" s="217">
        <v>9.6999999999999993</v>
      </c>
      <c r="L92" s="217">
        <v>159.19999999999999</v>
      </c>
      <c r="M92" s="218">
        <v>92.4</v>
      </c>
      <c r="N92" s="219">
        <v>47.5</v>
      </c>
      <c r="O92" s="220">
        <v>98077</v>
      </c>
      <c r="P92" s="220">
        <v>1620268</v>
      </c>
      <c r="Q92" s="221">
        <v>125080</v>
      </c>
      <c r="R92" s="222">
        <v>40117</v>
      </c>
      <c r="S92" s="223">
        <v>23844</v>
      </c>
      <c r="T92" s="224">
        <v>61119</v>
      </c>
      <c r="U92" s="167" t="str">
        <f t="shared" si="1"/>
        <v>〇</v>
      </c>
      <c r="V92" s="109"/>
    </row>
    <row r="93" spans="1:43" ht="18.75" customHeight="1">
      <c r="A93" s="403"/>
      <c r="B93" s="141" t="s">
        <v>308</v>
      </c>
      <c r="C93" s="213">
        <v>18783</v>
      </c>
      <c r="D93" s="214">
        <v>8379</v>
      </c>
      <c r="E93" s="214">
        <v>-1618</v>
      </c>
      <c r="F93" s="214">
        <v>-6218</v>
      </c>
      <c r="G93" s="215">
        <v>523194</v>
      </c>
      <c r="H93" s="216">
        <v>0.50417000000000001</v>
      </c>
      <c r="I93" s="217"/>
      <c r="J93" s="217"/>
      <c r="K93" s="217">
        <v>9.4</v>
      </c>
      <c r="L93" s="217">
        <v>152</v>
      </c>
      <c r="M93" s="218">
        <v>90.5</v>
      </c>
      <c r="N93" s="219">
        <v>50.8</v>
      </c>
      <c r="O93" s="220">
        <v>95786</v>
      </c>
      <c r="P93" s="220">
        <v>1602730</v>
      </c>
      <c r="Q93" s="221">
        <v>143933</v>
      </c>
      <c r="R93" s="222">
        <v>40489</v>
      </c>
      <c r="S93" s="223">
        <v>19848</v>
      </c>
      <c r="T93" s="224">
        <v>83596</v>
      </c>
      <c r="U93" s="167" t="str">
        <f t="shared" si="1"/>
        <v>〇</v>
      </c>
      <c r="V93" s="109"/>
    </row>
    <row r="94" spans="1:43" s="109" customFormat="1" ht="18.75" customHeight="1">
      <c r="A94" s="404"/>
      <c r="B94" s="191" t="s">
        <v>320</v>
      </c>
      <c r="C94" s="311">
        <v>19874</v>
      </c>
      <c r="D94" s="226">
        <v>6866</v>
      </c>
      <c r="E94" s="226">
        <v>-1513</v>
      </c>
      <c r="F94" s="226">
        <v>-1490</v>
      </c>
      <c r="G94" s="312">
        <v>534359</v>
      </c>
      <c r="H94" s="313">
        <v>0.52700000000000002</v>
      </c>
      <c r="I94" s="227"/>
      <c r="J94" s="227"/>
      <c r="K94" s="227">
        <v>9.1999999999999993</v>
      </c>
      <c r="L94" s="227">
        <v>147.1</v>
      </c>
      <c r="M94" s="228">
        <v>92.6</v>
      </c>
      <c r="N94" s="319">
        <v>50.4</v>
      </c>
      <c r="O94" s="229">
        <v>110087</v>
      </c>
      <c r="P94" s="229">
        <v>1581871</v>
      </c>
      <c r="Q94" s="315">
        <v>146559</v>
      </c>
      <c r="R94" s="316">
        <v>44677</v>
      </c>
      <c r="S94" s="317">
        <v>15762</v>
      </c>
      <c r="T94" s="230">
        <v>86120</v>
      </c>
      <c r="U94" s="167" t="str">
        <f t="shared" si="1"/>
        <v>〇</v>
      </c>
      <c r="X94" s="108"/>
      <c r="Y94" s="108"/>
      <c r="Z94" s="108"/>
      <c r="AA94" s="108"/>
      <c r="AB94" s="108"/>
      <c r="AC94" s="108"/>
      <c r="AD94" s="108"/>
      <c r="AE94" s="108"/>
      <c r="AF94" s="108"/>
      <c r="AG94" s="108"/>
      <c r="AH94" s="108"/>
      <c r="AI94" s="108"/>
      <c r="AJ94" s="108"/>
      <c r="AK94" s="108"/>
      <c r="AL94" s="108"/>
      <c r="AM94" s="108"/>
      <c r="AN94" s="108"/>
      <c r="AO94" s="108"/>
      <c r="AP94" s="108"/>
      <c r="AQ94" s="108"/>
    </row>
    <row r="95" spans="1:43" ht="18.75" customHeight="1">
      <c r="A95" s="405" t="s">
        <v>32</v>
      </c>
      <c r="B95" s="141" t="s">
        <v>300</v>
      </c>
      <c r="C95" s="231">
        <v>30349</v>
      </c>
      <c r="D95" s="214">
        <v>21361</v>
      </c>
      <c r="E95" s="214">
        <v>13487</v>
      </c>
      <c r="F95" s="214">
        <v>17054</v>
      </c>
      <c r="G95" s="215">
        <v>480003</v>
      </c>
      <c r="H95" s="216">
        <v>0.55900000000000005</v>
      </c>
      <c r="I95" s="217"/>
      <c r="J95" s="217"/>
      <c r="K95" s="217">
        <v>5.9</v>
      </c>
      <c r="L95" s="217">
        <v>217.7</v>
      </c>
      <c r="M95" s="218">
        <v>92.4</v>
      </c>
      <c r="N95" s="219">
        <v>42.4</v>
      </c>
      <c r="O95" s="220">
        <v>147129</v>
      </c>
      <c r="P95" s="220">
        <v>1675208</v>
      </c>
      <c r="Q95" s="221">
        <v>83237</v>
      </c>
      <c r="R95" s="222">
        <v>23734</v>
      </c>
      <c r="S95" s="223">
        <v>15634</v>
      </c>
      <c r="T95" s="224">
        <v>43869</v>
      </c>
      <c r="U95" s="167" t="str">
        <f t="shared" si="1"/>
        <v>〇</v>
      </c>
      <c r="V95" s="109"/>
    </row>
    <row r="96" spans="1:43" ht="18.75" customHeight="1">
      <c r="A96" s="403"/>
      <c r="B96" s="141" t="s">
        <v>304</v>
      </c>
      <c r="C96" s="231">
        <v>18062</v>
      </c>
      <c r="D96" s="214">
        <v>9332</v>
      </c>
      <c r="E96" s="214">
        <v>-12029</v>
      </c>
      <c r="F96" s="214">
        <v>3975</v>
      </c>
      <c r="G96" s="215">
        <v>499387</v>
      </c>
      <c r="H96" s="216">
        <v>0.53600000000000003</v>
      </c>
      <c r="I96" s="217"/>
      <c r="J96" s="217"/>
      <c r="K96" s="217">
        <v>6.1</v>
      </c>
      <c r="L96" s="217">
        <v>209.9</v>
      </c>
      <c r="M96" s="218">
        <v>84.7</v>
      </c>
      <c r="N96" s="225">
        <v>39.299999999999997</v>
      </c>
      <c r="O96" s="220">
        <v>115264</v>
      </c>
      <c r="P96" s="220">
        <v>1725047</v>
      </c>
      <c r="Q96" s="221">
        <v>101748</v>
      </c>
      <c r="R96" s="222">
        <v>37737</v>
      </c>
      <c r="S96" s="223">
        <v>25690</v>
      </c>
      <c r="T96" s="224">
        <v>38321</v>
      </c>
      <c r="U96" s="167" t="str">
        <f t="shared" si="1"/>
        <v>〇</v>
      </c>
      <c r="V96" s="109"/>
    </row>
    <row r="97" spans="1:43" ht="18.75" customHeight="1">
      <c r="A97" s="403"/>
      <c r="B97" s="141" t="s">
        <v>305</v>
      </c>
      <c r="C97" s="231">
        <v>19654</v>
      </c>
      <c r="D97" s="214">
        <v>9704</v>
      </c>
      <c r="E97" s="214">
        <v>372</v>
      </c>
      <c r="F97" s="214">
        <v>-3374</v>
      </c>
      <c r="G97" s="215">
        <v>484483</v>
      </c>
      <c r="H97" s="216">
        <v>0.52700000000000002</v>
      </c>
      <c r="I97" s="217"/>
      <c r="J97" s="217"/>
      <c r="K97" s="217">
        <v>7.2</v>
      </c>
      <c r="L97" s="217">
        <v>222.9</v>
      </c>
      <c r="M97" s="218">
        <v>92.4</v>
      </c>
      <c r="N97" s="225">
        <v>40.9</v>
      </c>
      <c r="O97" s="220">
        <v>120699</v>
      </c>
      <c r="P97" s="220">
        <v>1747832</v>
      </c>
      <c r="Q97" s="221">
        <v>102224</v>
      </c>
      <c r="R97" s="222">
        <v>32991</v>
      </c>
      <c r="S97" s="223">
        <v>35768</v>
      </c>
      <c r="T97" s="224">
        <v>33465</v>
      </c>
      <c r="U97" s="167" t="str">
        <f t="shared" si="1"/>
        <v>〇</v>
      </c>
      <c r="V97" s="109"/>
    </row>
    <row r="98" spans="1:43" ht="18.75" customHeight="1">
      <c r="A98" s="403"/>
      <c r="B98" s="141" t="s">
        <v>308</v>
      </c>
      <c r="C98" s="231">
        <v>17330</v>
      </c>
      <c r="D98" s="214">
        <v>7290</v>
      </c>
      <c r="E98" s="214">
        <v>-2414</v>
      </c>
      <c r="F98" s="214">
        <v>745</v>
      </c>
      <c r="G98" s="215">
        <v>490012</v>
      </c>
      <c r="H98" s="216">
        <v>0.52100000000000002</v>
      </c>
      <c r="I98" s="217"/>
      <c r="J98" s="217"/>
      <c r="K98" s="217">
        <v>8.3000000000000007</v>
      </c>
      <c r="L98" s="217">
        <v>223.7</v>
      </c>
      <c r="M98" s="218">
        <v>92.1</v>
      </c>
      <c r="N98" s="225">
        <v>45.6</v>
      </c>
      <c r="O98" s="220">
        <v>125632</v>
      </c>
      <c r="P98" s="220">
        <v>1747602</v>
      </c>
      <c r="Q98" s="221">
        <v>109598</v>
      </c>
      <c r="R98" s="222">
        <v>36137</v>
      </c>
      <c r="S98" s="223">
        <v>36310</v>
      </c>
      <c r="T98" s="224">
        <v>37151</v>
      </c>
      <c r="U98" s="167" t="str">
        <f t="shared" si="1"/>
        <v>〇</v>
      </c>
      <c r="V98" s="109"/>
    </row>
    <row r="99" spans="1:43" s="109" customFormat="1" ht="18.75" customHeight="1">
      <c r="A99" s="404"/>
      <c r="B99" s="191" t="s">
        <v>320</v>
      </c>
      <c r="C99" s="318">
        <v>16153</v>
      </c>
      <c r="D99" s="226">
        <v>6706</v>
      </c>
      <c r="E99" s="226">
        <v>-584</v>
      </c>
      <c r="F99" s="226">
        <v>-6204</v>
      </c>
      <c r="G99" s="312">
        <v>499987</v>
      </c>
      <c r="H99" s="313">
        <v>0.53800000000000003</v>
      </c>
      <c r="I99" s="227"/>
      <c r="J99" s="227"/>
      <c r="K99" s="227">
        <v>9.1999999999999993</v>
      </c>
      <c r="L99" s="227">
        <v>224.9</v>
      </c>
      <c r="M99" s="228">
        <v>93.8</v>
      </c>
      <c r="N99" s="314">
        <v>48</v>
      </c>
      <c r="O99" s="229">
        <v>138248</v>
      </c>
      <c r="P99" s="229">
        <v>1729796</v>
      </c>
      <c r="Q99" s="315">
        <v>104933</v>
      </c>
      <c r="R99" s="316">
        <v>30509</v>
      </c>
      <c r="S99" s="317">
        <v>40730</v>
      </c>
      <c r="T99" s="230">
        <v>33694</v>
      </c>
      <c r="U99" s="167" t="str">
        <f t="shared" ref="U99:U172" si="4">IF(R99+S99+T99=Q99,"〇","✖")</f>
        <v>〇</v>
      </c>
      <c r="X99" s="108"/>
      <c r="Y99" s="108"/>
      <c r="Z99" s="108"/>
      <c r="AA99" s="108"/>
      <c r="AB99" s="108"/>
      <c r="AC99" s="108"/>
      <c r="AD99" s="108"/>
      <c r="AE99" s="108"/>
      <c r="AF99" s="108"/>
      <c r="AG99" s="108"/>
      <c r="AH99" s="108"/>
      <c r="AI99" s="108"/>
      <c r="AJ99" s="108"/>
      <c r="AK99" s="108"/>
      <c r="AL99" s="108"/>
      <c r="AM99" s="108"/>
      <c r="AN99" s="108"/>
      <c r="AO99" s="108"/>
      <c r="AP99" s="108"/>
      <c r="AQ99" s="108"/>
    </row>
    <row r="100" spans="1:43" ht="18.75" customHeight="1">
      <c r="A100" s="405" t="s">
        <v>33</v>
      </c>
      <c r="B100" s="141" t="s">
        <v>300</v>
      </c>
      <c r="C100" s="213">
        <v>21882</v>
      </c>
      <c r="D100" s="214">
        <v>14496</v>
      </c>
      <c r="E100" s="214">
        <v>8423</v>
      </c>
      <c r="F100" s="214">
        <v>8424</v>
      </c>
      <c r="G100" s="215">
        <v>714964</v>
      </c>
      <c r="H100" s="216">
        <v>0.72599999999999998</v>
      </c>
      <c r="I100" s="217"/>
      <c r="J100" s="217"/>
      <c r="K100" s="217">
        <v>13.5</v>
      </c>
      <c r="L100" s="217">
        <v>248.7</v>
      </c>
      <c r="M100" s="218">
        <v>96.1</v>
      </c>
      <c r="N100" s="225">
        <v>50.8</v>
      </c>
      <c r="O100" s="220">
        <v>156721</v>
      </c>
      <c r="P100" s="220">
        <v>2825844</v>
      </c>
      <c r="Q100" s="221">
        <v>103360</v>
      </c>
      <c r="R100" s="222">
        <v>8925</v>
      </c>
      <c r="S100" s="223">
        <v>36345</v>
      </c>
      <c r="T100" s="224">
        <v>58090</v>
      </c>
      <c r="U100" s="167" t="str">
        <f t="shared" si="4"/>
        <v>〇</v>
      </c>
      <c r="V100" s="109"/>
    </row>
    <row r="101" spans="1:43" ht="18.75" customHeight="1">
      <c r="A101" s="403"/>
      <c r="B101" s="141" t="s">
        <v>304</v>
      </c>
      <c r="C101" s="213">
        <v>23061</v>
      </c>
      <c r="D101" s="214">
        <v>6760</v>
      </c>
      <c r="E101" s="214">
        <v>-7736</v>
      </c>
      <c r="F101" s="214">
        <v>-7733</v>
      </c>
      <c r="G101" s="215">
        <v>750435</v>
      </c>
      <c r="H101" s="216">
        <v>0.69299999999999995</v>
      </c>
      <c r="I101" s="217"/>
      <c r="J101" s="217"/>
      <c r="K101" s="217">
        <v>13.1</v>
      </c>
      <c r="L101" s="217">
        <v>230.9</v>
      </c>
      <c r="M101" s="218">
        <v>88.4</v>
      </c>
      <c r="N101" s="219">
        <v>49.8</v>
      </c>
      <c r="O101" s="220">
        <v>153683</v>
      </c>
      <c r="P101" s="220">
        <v>2859305</v>
      </c>
      <c r="Q101" s="221">
        <v>143716</v>
      </c>
      <c r="R101" s="222">
        <v>8928</v>
      </c>
      <c r="S101" s="223">
        <v>76629</v>
      </c>
      <c r="T101" s="224">
        <v>58159</v>
      </c>
      <c r="U101" s="167" t="str">
        <f t="shared" si="4"/>
        <v>〇</v>
      </c>
      <c r="V101" s="109"/>
    </row>
    <row r="102" spans="1:43" ht="18.75" customHeight="1">
      <c r="A102" s="403"/>
      <c r="B102" s="141" t="s">
        <v>305</v>
      </c>
      <c r="C102" s="213">
        <v>25400</v>
      </c>
      <c r="D102" s="214">
        <v>15893</v>
      </c>
      <c r="E102" s="214">
        <v>9134</v>
      </c>
      <c r="F102" s="214">
        <v>5935</v>
      </c>
      <c r="G102" s="215">
        <v>726566</v>
      </c>
      <c r="H102" s="216">
        <v>0.67700000000000005</v>
      </c>
      <c r="I102" s="217"/>
      <c r="J102" s="217"/>
      <c r="K102" s="217">
        <v>13</v>
      </c>
      <c r="L102" s="217">
        <v>240</v>
      </c>
      <c r="M102" s="218">
        <v>95.4</v>
      </c>
      <c r="N102" s="219">
        <v>52.2</v>
      </c>
      <c r="O102" s="220">
        <v>163492</v>
      </c>
      <c r="P102" s="220">
        <v>2834655</v>
      </c>
      <c r="Q102" s="221">
        <v>141582</v>
      </c>
      <c r="R102" s="222">
        <v>5729</v>
      </c>
      <c r="S102" s="223">
        <v>83458</v>
      </c>
      <c r="T102" s="224">
        <v>52395</v>
      </c>
      <c r="U102" s="167" t="str">
        <f t="shared" si="4"/>
        <v>〇</v>
      </c>
      <c r="V102" s="109"/>
    </row>
    <row r="103" spans="1:43" ht="18.75" customHeight="1">
      <c r="A103" s="403"/>
      <c r="B103" s="141" t="s">
        <v>308</v>
      </c>
      <c r="C103" s="213">
        <v>18841</v>
      </c>
      <c r="D103" s="214">
        <v>7339</v>
      </c>
      <c r="E103" s="214">
        <v>-8554</v>
      </c>
      <c r="F103" s="214">
        <v>-8551</v>
      </c>
      <c r="G103" s="215">
        <v>737591</v>
      </c>
      <c r="H103" s="216">
        <v>0.66600000000000004</v>
      </c>
      <c r="I103" s="217"/>
      <c r="J103" s="217"/>
      <c r="K103" s="217">
        <v>13.6</v>
      </c>
      <c r="L103" s="217">
        <v>235.4</v>
      </c>
      <c r="M103" s="218">
        <v>95.5</v>
      </c>
      <c r="N103" s="219">
        <v>57.1</v>
      </c>
      <c r="O103" s="220">
        <v>163904</v>
      </c>
      <c r="P103" s="220">
        <v>2792041</v>
      </c>
      <c r="Q103" s="221">
        <v>138767</v>
      </c>
      <c r="R103" s="222">
        <v>5732</v>
      </c>
      <c r="S103" s="223">
        <v>80407</v>
      </c>
      <c r="T103" s="224">
        <v>52628</v>
      </c>
      <c r="U103" s="167" t="str">
        <f t="shared" si="4"/>
        <v>〇</v>
      </c>
      <c r="V103" s="109"/>
    </row>
    <row r="104" spans="1:43" s="109" customFormat="1" ht="18.75" customHeight="1">
      <c r="A104" s="404"/>
      <c r="B104" s="191" t="s">
        <v>320</v>
      </c>
      <c r="C104" s="311">
        <v>15798</v>
      </c>
      <c r="D104" s="226">
        <v>5139</v>
      </c>
      <c r="E104" s="226">
        <v>-2200</v>
      </c>
      <c r="F104" s="226">
        <v>-3736</v>
      </c>
      <c r="G104" s="312">
        <v>749388</v>
      </c>
      <c r="H104" s="313">
        <v>0.68300000000000005</v>
      </c>
      <c r="I104" s="227"/>
      <c r="J104" s="227"/>
      <c r="K104" s="227">
        <v>14.3</v>
      </c>
      <c r="L104" s="227">
        <v>234.1</v>
      </c>
      <c r="M104" s="228">
        <v>93.5</v>
      </c>
      <c r="N104" s="319">
        <v>59.9</v>
      </c>
      <c r="O104" s="229">
        <v>173502</v>
      </c>
      <c r="P104" s="229">
        <v>2737522</v>
      </c>
      <c r="Q104" s="315">
        <v>134485</v>
      </c>
      <c r="R104" s="316">
        <v>4196</v>
      </c>
      <c r="S104" s="317">
        <v>68030</v>
      </c>
      <c r="T104" s="230">
        <v>62259</v>
      </c>
      <c r="U104" s="167" t="str">
        <f t="shared" si="4"/>
        <v>〇</v>
      </c>
      <c r="X104" s="108"/>
      <c r="Y104" s="108"/>
      <c r="Z104" s="108"/>
      <c r="AA104" s="108"/>
      <c r="AB104" s="108"/>
      <c r="AC104" s="108"/>
      <c r="AD104" s="108"/>
      <c r="AE104" s="108"/>
      <c r="AF104" s="108"/>
      <c r="AG104" s="108"/>
      <c r="AH104" s="108"/>
      <c r="AI104" s="108"/>
      <c r="AJ104" s="108"/>
      <c r="AK104" s="108"/>
      <c r="AL104" s="108"/>
      <c r="AM104" s="108"/>
      <c r="AN104" s="108"/>
      <c r="AO104" s="108"/>
      <c r="AP104" s="108"/>
      <c r="AQ104" s="108"/>
    </row>
    <row r="105" spans="1:43" ht="18.75" customHeight="1">
      <c r="A105" s="405" t="s">
        <v>34</v>
      </c>
      <c r="B105" s="141" t="s">
        <v>300</v>
      </c>
      <c r="C105" s="213">
        <v>62618</v>
      </c>
      <c r="D105" s="214">
        <v>54371</v>
      </c>
      <c r="E105" s="214">
        <v>24260</v>
      </c>
      <c r="F105" s="214">
        <v>24306</v>
      </c>
      <c r="G105" s="215">
        <v>1373511</v>
      </c>
      <c r="H105" s="216">
        <v>0.91200000000000003</v>
      </c>
      <c r="I105" s="217"/>
      <c r="J105" s="217"/>
      <c r="K105" s="217">
        <v>13.6</v>
      </c>
      <c r="L105" s="217">
        <v>185.6</v>
      </c>
      <c r="M105" s="218">
        <v>100</v>
      </c>
      <c r="N105" s="219">
        <v>59.5</v>
      </c>
      <c r="O105" s="220">
        <v>266777</v>
      </c>
      <c r="P105" s="220">
        <v>4735097</v>
      </c>
      <c r="Q105" s="221">
        <v>273626</v>
      </c>
      <c r="R105" s="222">
        <v>95422</v>
      </c>
      <c r="S105" s="223">
        <v>99966</v>
      </c>
      <c r="T105" s="224">
        <v>78238</v>
      </c>
      <c r="U105" s="167" t="str">
        <f t="shared" si="4"/>
        <v>〇</v>
      </c>
      <c r="V105" s="109"/>
    </row>
    <row r="106" spans="1:43" ht="18.75" customHeight="1">
      <c r="A106" s="403"/>
      <c r="B106" s="141" t="s">
        <v>304</v>
      </c>
      <c r="C106" s="213">
        <v>83314</v>
      </c>
      <c r="D106" s="214">
        <v>76103</v>
      </c>
      <c r="E106" s="214">
        <v>21732</v>
      </c>
      <c r="F106" s="214">
        <v>71749</v>
      </c>
      <c r="G106" s="215">
        <v>1440098</v>
      </c>
      <c r="H106" s="216">
        <v>0.88500000000000001</v>
      </c>
      <c r="I106" s="217"/>
      <c r="J106" s="217"/>
      <c r="K106" s="217">
        <v>13.1</v>
      </c>
      <c r="L106" s="217">
        <v>168.3</v>
      </c>
      <c r="M106" s="218">
        <v>89.2</v>
      </c>
      <c r="N106" s="219">
        <v>52.8</v>
      </c>
      <c r="O106" s="220">
        <v>268821</v>
      </c>
      <c r="P106" s="220">
        <v>4735906</v>
      </c>
      <c r="Q106" s="221">
        <v>328254</v>
      </c>
      <c r="R106" s="222">
        <v>145439</v>
      </c>
      <c r="S106" s="223">
        <v>99984</v>
      </c>
      <c r="T106" s="224">
        <v>82831</v>
      </c>
      <c r="U106" s="167" t="str">
        <f t="shared" si="4"/>
        <v>〇</v>
      </c>
      <c r="V106" s="109"/>
    </row>
    <row r="107" spans="1:43" ht="18.75" customHeight="1">
      <c r="A107" s="403"/>
      <c r="B107" s="141" t="s">
        <v>305</v>
      </c>
      <c r="C107" s="213">
        <v>75479</v>
      </c>
      <c r="D107" s="214">
        <v>65116</v>
      </c>
      <c r="E107" s="214">
        <v>-10987</v>
      </c>
      <c r="F107" s="214">
        <v>26036</v>
      </c>
      <c r="G107" s="215">
        <v>1400260</v>
      </c>
      <c r="H107" s="216">
        <v>0.86699999999999999</v>
      </c>
      <c r="I107" s="217"/>
      <c r="J107" s="217"/>
      <c r="K107" s="217">
        <v>13.2</v>
      </c>
      <c r="L107" s="217">
        <v>167.1</v>
      </c>
      <c r="M107" s="218">
        <v>95.7</v>
      </c>
      <c r="N107" s="219">
        <v>61.1</v>
      </c>
      <c r="O107" s="220">
        <v>294053</v>
      </c>
      <c r="P107" s="220">
        <v>4665740</v>
      </c>
      <c r="Q107" s="221">
        <v>375740</v>
      </c>
      <c r="R107" s="222">
        <v>182462</v>
      </c>
      <c r="S107" s="223">
        <v>100001</v>
      </c>
      <c r="T107" s="224">
        <v>93277</v>
      </c>
      <c r="U107" s="167" t="str">
        <f t="shared" si="4"/>
        <v>〇</v>
      </c>
      <c r="V107" s="109"/>
    </row>
    <row r="108" spans="1:43" ht="18.75" customHeight="1">
      <c r="A108" s="403"/>
      <c r="B108" s="141" t="s">
        <v>308</v>
      </c>
      <c r="C108" s="213">
        <v>73138</v>
      </c>
      <c r="D108" s="214">
        <v>57663</v>
      </c>
      <c r="E108" s="214">
        <v>-7454</v>
      </c>
      <c r="F108" s="214">
        <v>-37755</v>
      </c>
      <c r="G108" s="215">
        <v>1440406</v>
      </c>
      <c r="H108" s="216">
        <v>0.86175999999999997</v>
      </c>
      <c r="I108" s="217"/>
      <c r="J108" s="217"/>
      <c r="K108" s="217">
        <v>13.2</v>
      </c>
      <c r="L108" s="217">
        <v>162.30000000000001</v>
      </c>
      <c r="M108" s="218">
        <v>99.8</v>
      </c>
      <c r="N108" s="219">
        <v>68.7</v>
      </c>
      <c r="O108" s="220">
        <v>266300</v>
      </c>
      <c r="P108" s="220">
        <v>4565746</v>
      </c>
      <c r="Q108" s="221">
        <v>362174</v>
      </c>
      <c r="R108" s="222">
        <v>152161</v>
      </c>
      <c r="S108" s="223">
        <v>100057</v>
      </c>
      <c r="T108" s="224">
        <v>109956</v>
      </c>
      <c r="U108" s="167" t="str">
        <f t="shared" si="4"/>
        <v>〇</v>
      </c>
      <c r="V108" s="109"/>
    </row>
    <row r="109" spans="1:43" s="109" customFormat="1" ht="18.75" customHeight="1">
      <c r="A109" s="404"/>
      <c r="B109" s="191" t="s">
        <v>320</v>
      </c>
      <c r="C109" s="311">
        <v>86004</v>
      </c>
      <c r="D109" s="226">
        <v>69106</v>
      </c>
      <c r="E109" s="226">
        <v>11443</v>
      </c>
      <c r="F109" s="226">
        <v>142789</v>
      </c>
      <c r="G109" s="312">
        <v>1475279</v>
      </c>
      <c r="H109" s="313">
        <v>0.878</v>
      </c>
      <c r="I109" s="227"/>
      <c r="J109" s="227"/>
      <c r="K109" s="227">
        <v>13.4</v>
      </c>
      <c r="L109" s="227">
        <v>152</v>
      </c>
      <c r="M109" s="228">
        <v>91.7</v>
      </c>
      <c r="N109" s="319">
        <v>68.900000000000006</v>
      </c>
      <c r="O109" s="229">
        <v>290936</v>
      </c>
      <c r="P109" s="229">
        <v>4489805</v>
      </c>
      <c r="Q109" s="315">
        <v>508507</v>
      </c>
      <c r="R109" s="316">
        <v>283508</v>
      </c>
      <c r="S109" s="317">
        <v>100277</v>
      </c>
      <c r="T109" s="230">
        <v>124722</v>
      </c>
      <c r="U109" s="167" t="str">
        <f t="shared" si="4"/>
        <v>〇</v>
      </c>
      <c r="X109" s="108"/>
      <c r="Y109" s="108"/>
      <c r="Z109" s="108"/>
      <c r="AA109" s="108"/>
      <c r="AB109" s="108"/>
      <c r="AC109" s="108"/>
      <c r="AD109" s="108"/>
      <c r="AE109" s="108"/>
      <c r="AF109" s="108"/>
      <c r="AG109" s="108"/>
      <c r="AH109" s="108"/>
      <c r="AI109" s="108"/>
      <c r="AJ109" s="108"/>
      <c r="AK109" s="108"/>
      <c r="AL109" s="108"/>
      <c r="AM109" s="108"/>
      <c r="AN109" s="108"/>
      <c r="AO109" s="108"/>
      <c r="AP109" s="108"/>
      <c r="AQ109" s="108"/>
    </row>
    <row r="110" spans="1:43" ht="18.75" customHeight="1">
      <c r="A110" s="405" t="s">
        <v>135</v>
      </c>
      <c r="B110" s="141" t="s">
        <v>300</v>
      </c>
      <c r="C110" s="231">
        <v>41571</v>
      </c>
      <c r="D110" s="214">
        <v>17819</v>
      </c>
      <c r="E110" s="214">
        <v>8849</v>
      </c>
      <c r="F110" s="214">
        <v>-284</v>
      </c>
      <c r="G110" s="215">
        <v>438548</v>
      </c>
      <c r="H110" s="216">
        <v>0.59899999999999998</v>
      </c>
      <c r="I110" s="217"/>
      <c r="J110" s="217"/>
      <c r="K110" s="217">
        <v>12.7</v>
      </c>
      <c r="L110" s="217">
        <v>187.6</v>
      </c>
      <c r="M110" s="218">
        <v>96.3</v>
      </c>
      <c r="N110" s="219">
        <v>47</v>
      </c>
      <c r="O110" s="220">
        <v>4924</v>
      </c>
      <c r="P110" s="220">
        <v>1478789</v>
      </c>
      <c r="Q110" s="221">
        <v>68870</v>
      </c>
      <c r="R110" s="222">
        <v>7371</v>
      </c>
      <c r="S110" s="233">
        <v>26974</v>
      </c>
      <c r="T110" s="224">
        <v>34525</v>
      </c>
      <c r="U110" s="167" t="str">
        <f t="shared" si="4"/>
        <v>〇</v>
      </c>
      <c r="V110" s="109"/>
    </row>
    <row r="111" spans="1:43" ht="18.75" customHeight="1">
      <c r="A111" s="403"/>
      <c r="B111" s="141" t="s">
        <v>304</v>
      </c>
      <c r="C111" s="213">
        <v>39907.239000000001</v>
      </c>
      <c r="D111" s="214">
        <v>20098.968000000001</v>
      </c>
      <c r="E111" s="214">
        <v>2211.8429999999998</v>
      </c>
      <c r="F111" s="214">
        <v>23990.038</v>
      </c>
      <c r="G111" s="215">
        <v>460021.44199999998</v>
      </c>
      <c r="H111" s="216">
        <v>0.58572999999999997</v>
      </c>
      <c r="I111" s="217"/>
      <c r="J111" s="217"/>
      <c r="K111" s="217">
        <v>12</v>
      </c>
      <c r="L111" s="217">
        <v>168.3</v>
      </c>
      <c r="M111" s="218">
        <v>87.4</v>
      </c>
      <c r="N111" s="219">
        <v>41.6</v>
      </c>
      <c r="O111" s="220">
        <v>72265.907999999996</v>
      </c>
      <c r="P111" s="220">
        <v>1475483.66</v>
      </c>
      <c r="Q111" s="221">
        <v>109601.26800000001</v>
      </c>
      <c r="R111" s="222">
        <v>38059.237000000001</v>
      </c>
      <c r="S111" s="223">
        <v>48713.150999999998</v>
      </c>
      <c r="T111" s="224">
        <v>22828.880000000001</v>
      </c>
      <c r="U111" s="167" t="str">
        <f>IF(R111+S111+T111=Q111,"〇","✖")</f>
        <v>〇</v>
      </c>
      <c r="V111" s="109"/>
    </row>
    <row r="112" spans="1:43" ht="18.75" customHeight="1">
      <c r="A112" s="403"/>
      <c r="B112" s="141" t="s">
        <v>305</v>
      </c>
      <c r="C112" s="213">
        <v>37982.572</v>
      </c>
      <c r="D112" s="214">
        <v>18776.473999999998</v>
      </c>
      <c r="E112" s="214">
        <v>-1322.4939999999999</v>
      </c>
      <c r="F112" s="214">
        <v>3843.8789999999999</v>
      </c>
      <c r="G112" s="215">
        <v>445218.90700000001</v>
      </c>
      <c r="H112" s="216">
        <v>0.56594</v>
      </c>
      <c r="I112" s="217"/>
      <c r="J112" s="217"/>
      <c r="K112" s="217">
        <v>12.1</v>
      </c>
      <c r="L112" s="217">
        <v>169.4</v>
      </c>
      <c r="M112" s="218">
        <v>94.3</v>
      </c>
      <c r="N112" s="219">
        <v>48</v>
      </c>
      <c r="O112" s="220">
        <v>80514.225999999995</v>
      </c>
      <c r="P112" s="220">
        <v>1458417.672</v>
      </c>
      <c r="Q112" s="221">
        <v>131393.62100000001</v>
      </c>
      <c r="R112" s="222">
        <v>53255.61</v>
      </c>
      <c r="S112" s="223">
        <v>52696.485000000001</v>
      </c>
      <c r="T112" s="224">
        <v>25441.526000000002</v>
      </c>
      <c r="U112" s="167" t="str">
        <f>IF(R112+S112+T112=Q112,"〇","✖")</f>
        <v>〇</v>
      </c>
      <c r="V112" s="109"/>
    </row>
    <row r="113" spans="1:43" ht="18.75" customHeight="1">
      <c r="A113" s="403"/>
      <c r="B113" s="141" t="s">
        <v>308</v>
      </c>
      <c r="C113" s="213">
        <v>43071</v>
      </c>
      <c r="D113" s="214">
        <v>11179</v>
      </c>
      <c r="E113" s="214">
        <v>-7598</v>
      </c>
      <c r="F113" s="214">
        <v>-18909</v>
      </c>
      <c r="G113" s="215">
        <v>450754</v>
      </c>
      <c r="H113" s="216">
        <v>0.55803999999999998</v>
      </c>
      <c r="I113" s="217"/>
      <c r="J113" s="217"/>
      <c r="K113" s="217">
        <v>11.6</v>
      </c>
      <c r="L113" s="217">
        <v>164.5</v>
      </c>
      <c r="M113" s="218">
        <v>93.4</v>
      </c>
      <c r="N113" s="219">
        <v>53.4</v>
      </c>
      <c r="O113" s="220">
        <v>85573</v>
      </c>
      <c r="P113" s="220">
        <v>1443004</v>
      </c>
      <c r="Q113" s="221">
        <v>149489</v>
      </c>
      <c r="R113" s="222">
        <v>51334</v>
      </c>
      <c r="S113" s="223">
        <v>63117</v>
      </c>
      <c r="T113" s="224">
        <v>35038</v>
      </c>
      <c r="U113" s="167" t="str">
        <f>IF(R113+S113+T113=Q113,"〇","✖")</f>
        <v>〇</v>
      </c>
      <c r="V113" s="109"/>
    </row>
    <row r="114" spans="1:43" s="109" customFormat="1" ht="18.75" customHeight="1">
      <c r="A114" s="404"/>
      <c r="B114" s="191" t="s">
        <v>320</v>
      </c>
      <c r="C114" s="311">
        <v>36576</v>
      </c>
      <c r="D114" s="226">
        <v>9877</v>
      </c>
      <c r="E114" s="226">
        <v>-1301</v>
      </c>
      <c r="F114" s="226">
        <v>1082</v>
      </c>
      <c r="G114" s="312">
        <v>458694</v>
      </c>
      <c r="H114" s="313">
        <v>0.57393000000000005</v>
      </c>
      <c r="I114" s="227"/>
      <c r="J114" s="227"/>
      <c r="K114" s="227">
        <v>11.3</v>
      </c>
      <c r="L114" s="227">
        <v>164.4</v>
      </c>
      <c r="M114" s="228">
        <v>93.8</v>
      </c>
      <c r="N114" s="319">
        <v>54.3</v>
      </c>
      <c r="O114" s="229">
        <v>101856</v>
      </c>
      <c r="P114" s="229">
        <v>1429523</v>
      </c>
      <c r="Q114" s="315">
        <v>167755</v>
      </c>
      <c r="R114" s="316">
        <v>59307</v>
      </c>
      <c r="S114" s="317">
        <v>77556</v>
      </c>
      <c r="T114" s="230">
        <v>30892</v>
      </c>
      <c r="U114" s="167" t="str">
        <f t="shared" si="4"/>
        <v>〇</v>
      </c>
      <c r="X114" s="108"/>
      <c r="Y114" s="108"/>
      <c r="Z114" s="108"/>
      <c r="AA114" s="108"/>
      <c r="AB114" s="108"/>
      <c r="AC114" s="108"/>
      <c r="AD114" s="108"/>
      <c r="AE114" s="108"/>
      <c r="AF114" s="108"/>
      <c r="AG114" s="108"/>
      <c r="AH114" s="108"/>
      <c r="AI114" s="108"/>
      <c r="AJ114" s="108"/>
      <c r="AK114" s="108"/>
      <c r="AL114" s="108"/>
      <c r="AM114" s="108"/>
      <c r="AN114" s="108"/>
      <c r="AO114" s="108"/>
      <c r="AP114" s="108"/>
      <c r="AQ114" s="108"/>
    </row>
    <row r="115" spans="1:43" ht="18.75" customHeight="1">
      <c r="A115" s="405" t="s">
        <v>140</v>
      </c>
      <c r="B115" s="141" t="s">
        <v>300</v>
      </c>
      <c r="C115" s="231">
        <v>6418</v>
      </c>
      <c r="D115" s="214">
        <v>849</v>
      </c>
      <c r="E115" s="214">
        <v>-225</v>
      </c>
      <c r="F115" s="214">
        <v>247</v>
      </c>
      <c r="G115" s="215">
        <v>337982</v>
      </c>
      <c r="H115" s="216">
        <v>0.57599999999999996</v>
      </c>
      <c r="I115" s="217"/>
      <c r="J115" s="217"/>
      <c r="K115" s="217">
        <v>10.5</v>
      </c>
      <c r="L115" s="217">
        <v>201.7</v>
      </c>
      <c r="M115" s="218">
        <v>95.2</v>
      </c>
      <c r="N115" s="219">
        <v>43.8</v>
      </c>
      <c r="O115" s="220">
        <v>166128</v>
      </c>
      <c r="P115" s="220">
        <v>1093160</v>
      </c>
      <c r="Q115" s="221">
        <v>61213</v>
      </c>
      <c r="R115" s="222">
        <v>22249</v>
      </c>
      <c r="S115" s="223">
        <v>11674</v>
      </c>
      <c r="T115" s="224">
        <v>27290</v>
      </c>
      <c r="U115" s="167" t="str">
        <f t="shared" si="4"/>
        <v>〇</v>
      </c>
      <c r="V115" s="109"/>
    </row>
    <row r="116" spans="1:43" ht="18.75" customHeight="1">
      <c r="A116" s="403"/>
      <c r="B116" s="141" t="s">
        <v>304</v>
      </c>
      <c r="C116" s="213">
        <v>7488</v>
      </c>
      <c r="D116" s="214">
        <v>1057</v>
      </c>
      <c r="E116" s="214">
        <v>208</v>
      </c>
      <c r="F116" s="214">
        <v>10029</v>
      </c>
      <c r="G116" s="215">
        <v>354095</v>
      </c>
      <c r="H116" s="216">
        <v>0.54800000000000004</v>
      </c>
      <c r="I116" s="217"/>
      <c r="J116" s="217"/>
      <c r="K116" s="217">
        <v>10.4</v>
      </c>
      <c r="L116" s="217">
        <v>183.4</v>
      </c>
      <c r="M116" s="218">
        <v>86.3</v>
      </c>
      <c r="N116" s="219">
        <v>42.5</v>
      </c>
      <c r="O116" s="220">
        <v>155679</v>
      </c>
      <c r="P116" s="220">
        <v>1105359</v>
      </c>
      <c r="Q116" s="221">
        <v>87593</v>
      </c>
      <c r="R116" s="222">
        <v>32060</v>
      </c>
      <c r="S116" s="223">
        <v>19677</v>
      </c>
      <c r="T116" s="224">
        <v>35856</v>
      </c>
      <c r="U116" s="167" t="str">
        <f t="shared" si="4"/>
        <v>〇</v>
      </c>
      <c r="V116" s="109"/>
    </row>
    <row r="117" spans="1:43" ht="18.75" customHeight="1">
      <c r="A117" s="403"/>
      <c r="B117" s="141" t="s">
        <v>305</v>
      </c>
      <c r="C117" s="213">
        <v>4745</v>
      </c>
      <c r="D117" s="214">
        <v>1050</v>
      </c>
      <c r="E117" s="214">
        <v>-7</v>
      </c>
      <c r="F117" s="214">
        <v>2135</v>
      </c>
      <c r="G117" s="215">
        <v>346850</v>
      </c>
      <c r="H117" s="216">
        <v>0.53400000000000003</v>
      </c>
      <c r="I117" s="217"/>
      <c r="J117" s="217"/>
      <c r="K117" s="217">
        <v>10.9</v>
      </c>
      <c r="L117" s="217">
        <v>185.8</v>
      </c>
      <c r="M117" s="218">
        <v>90.3</v>
      </c>
      <c r="N117" s="219">
        <v>44.3</v>
      </c>
      <c r="O117" s="220">
        <v>162437</v>
      </c>
      <c r="P117" s="220">
        <v>1082258</v>
      </c>
      <c r="Q117" s="221">
        <v>88514</v>
      </c>
      <c r="R117" s="222">
        <v>28752</v>
      </c>
      <c r="S117" s="223">
        <v>17384</v>
      </c>
      <c r="T117" s="224">
        <v>42378</v>
      </c>
      <c r="U117" s="167" t="str">
        <f t="shared" si="4"/>
        <v>〇</v>
      </c>
      <c r="V117" s="109"/>
    </row>
    <row r="118" spans="1:43" ht="18.75" customHeight="1">
      <c r="A118" s="403"/>
      <c r="B118" s="141" t="s">
        <v>308</v>
      </c>
      <c r="C118" s="213">
        <v>8409</v>
      </c>
      <c r="D118" s="214">
        <v>1091</v>
      </c>
      <c r="E118" s="214">
        <v>41</v>
      </c>
      <c r="F118" s="214">
        <v>3112</v>
      </c>
      <c r="G118" s="215">
        <v>352918</v>
      </c>
      <c r="H118" s="216">
        <v>0.52600000000000002</v>
      </c>
      <c r="I118" s="217"/>
      <c r="J118" s="217"/>
      <c r="K118" s="217">
        <v>11.3</v>
      </c>
      <c r="L118" s="217">
        <v>183.3</v>
      </c>
      <c r="M118" s="218">
        <v>92.4</v>
      </c>
      <c r="N118" s="219">
        <v>47.8</v>
      </c>
      <c r="O118" s="220">
        <v>152743</v>
      </c>
      <c r="P118" s="220">
        <v>1065931</v>
      </c>
      <c r="Q118" s="221">
        <v>92388</v>
      </c>
      <c r="R118" s="222">
        <v>31816</v>
      </c>
      <c r="S118" s="223">
        <v>12290</v>
      </c>
      <c r="T118" s="224">
        <v>48282</v>
      </c>
      <c r="U118" s="167" t="str">
        <f t="shared" si="4"/>
        <v>〇</v>
      </c>
      <c r="V118" s="109"/>
    </row>
    <row r="119" spans="1:43" s="109" customFormat="1" ht="18.75" customHeight="1">
      <c r="A119" s="404"/>
      <c r="B119" s="191" t="s">
        <v>320</v>
      </c>
      <c r="C119" s="311">
        <v>7801</v>
      </c>
      <c r="D119" s="226">
        <v>1102</v>
      </c>
      <c r="E119" s="226">
        <v>11</v>
      </c>
      <c r="F119" s="226">
        <v>-65</v>
      </c>
      <c r="G119" s="312">
        <v>363762</v>
      </c>
      <c r="H119" s="313">
        <v>0.54900000000000004</v>
      </c>
      <c r="I119" s="227"/>
      <c r="J119" s="227"/>
      <c r="K119" s="227">
        <v>11.2</v>
      </c>
      <c r="L119" s="227">
        <v>178.5</v>
      </c>
      <c r="M119" s="228">
        <v>91.9</v>
      </c>
      <c r="N119" s="319">
        <v>48.9</v>
      </c>
      <c r="O119" s="229">
        <v>150501</v>
      </c>
      <c r="P119" s="229">
        <v>1054757</v>
      </c>
      <c r="Q119" s="315">
        <v>94893</v>
      </c>
      <c r="R119" s="316">
        <v>31728</v>
      </c>
      <c r="S119" s="317">
        <v>14325</v>
      </c>
      <c r="T119" s="230">
        <v>48840</v>
      </c>
      <c r="U119" s="167" t="str">
        <f t="shared" si="4"/>
        <v>〇</v>
      </c>
      <c r="X119" s="108"/>
      <c r="Y119" s="108"/>
      <c r="Z119" s="108"/>
      <c r="AA119" s="108"/>
      <c r="AB119" s="108"/>
      <c r="AC119" s="108"/>
      <c r="AD119" s="108"/>
      <c r="AE119" s="108"/>
      <c r="AF119" s="108"/>
      <c r="AG119" s="108"/>
      <c r="AH119" s="108"/>
      <c r="AI119" s="108"/>
      <c r="AJ119" s="108"/>
      <c r="AK119" s="108"/>
      <c r="AL119" s="108"/>
      <c r="AM119" s="108"/>
      <c r="AN119" s="108"/>
      <c r="AO119" s="108"/>
      <c r="AP119" s="108"/>
      <c r="AQ119" s="108"/>
    </row>
    <row r="120" spans="1:43" ht="18.75" customHeight="1">
      <c r="A120" s="405" t="s">
        <v>35</v>
      </c>
      <c r="B120" s="141" t="s">
        <v>300</v>
      </c>
      <c r="C120" s="213">
        <v>18961</v>
      </c>
      <c r="D120" s="214">
        <v>15478</v>
      </c>
      <c r="E120" s="214">
        <v>14050</v>
      </c>
      <c r="F120" s="214">
        <v>14050</v>
      </c>
      <c r="G120" s="215">
        <v>515092</v>
      </c>
      <c r="H120" s="216">
        <v>0.59499999999999997</v>
      </c>
      <c r="I120" s="217"/>
      <c r="J120" s="217"/>
      <c r="K120" s="217">
        <v>15.5</v>
      </c>
      <c r="L120" s="217">
        <v>294</v>
      </c>
      <c r="M120" s="218">
        <v>94.5</v>
      </c>
      <c r="N120" s="234">
        <v>45.5</v>
      </c>
      <c r="O120" s="220">
        <v>121903</v>
      </c>
      <c r="P120" s="220">
        <v>2365031</v>
      </c>
      <c r="Q120" s="221">
        <v>263865</v>
      </c>
      <c r="R120" s="222">
        <v>21</v>
      </c>
      <c r="S120" s="233">
        <v>223844</v>
      </c>
      <c r="T120" s="224">
        <v>40000</v>
      </c>
      <c r="U120" s="167" t="str">
        <f t="shared" ref="U120:U124" si="5">IF(R120+T120=Q120,"〇","✖")</f>
        <v>✖</v>
      </c>
      <c r="V120" s="109"/>
    </row>
    <row r="121" spans="1:43" ht="18.75" customHeight="1">
      <c r="A121" s="403"/>
      <c r="B121" s="141" t="s">
        <v>304</v>
      </c>
      <c r="C121" s="213">
        <v>14371</v>
      </c>
      <c r="D121" s="214">
        <v>10414</v>
      </c>
      <c r="E121" s="214">
        <v>-5064</v>
      </c>
      <c r="F121" s="214">
        <v>-5064</v>
      </c>
      <c r="G121" s="215">
        <v>540106</v>
      </c>
      <c r="H121" s="216">
        <v>0.56799999999999995</v>
      </c>
      <c r="I121" s="217"/>
      <c r="J121" s="217"/>
      <c r="K121" s="217">
        <v>15.9</v>
      </c>
      <c r="L121" s="217">
        <v>270.8</v>
      </c>
      <c r="M121" s="218">
        <v>94.4</v>
      </c>
      <c r="N121" s="219">
        <v>47.1</v>
      </c>
      <c r="O121" s="220">
        <v>225922</v>
      </c>
      <c r="P121" s="220">
        <v>2067386</v>
      </c>
      <c r="Q121" s="221">
        <v>16873</v>
      </c>
      <c r="R121" s="222">
        <v>21</v>
      </c>
      <c r="S121" s="233" t="s">
        <v>302</v>
      </c>
      <c r="T121" s="224">
        <v>16852</v>
      </c>
      <c r="U121" s="167" t="str">
        <f>IF(R121+T121=Q121,"〇","✖")</f>
        <v>〇</v>
      </c>
      <c r="V121" s="109"/>
    </row>
    <row r="122" spans="1:43" ht="18.75" customHeight="1">
      <c r="A122" s="403"/>
      <c r="B122" s="141" t="s">
        <v>305</v>
      </c>
      <c r="C122" s="213">
        <v>16628</v>
      </c>
      <c r="D122" s="214">
        <v>12096</v>
      </c>
      <c r="E122" s="214">
        <v>1682</v>
      </c>
      <c r="F122" s="214">
        <v>1682</v>
      </c>
      <c r="G122" s="215">
        <v>534645</v>
      </c>
      <c r="H122" s="216">
        <v>0.56100000000000005</v>
      </c>
      <c r="I122" s="217"/>
      <c r="J122" s="217"/>
      <c r="K122" s="217">
        <v>16.5</v>
      </c>
      <c r="L122" s="217">
        <v>272.10000000000002</v>
      </c>
      <c r="M122" s="218">
        <v>95.4</v>
      </c>
      <c r="N122" s="219">
        <v>52.7</v>
      </c>
      <c r="O122" s="220">
        <v>227951</v>
      </c>
      <c r="P122" s="220">
        <v>2036812</v>
      </c>
      <c r="Q122" s="221">
        <v>18999</v>
      </c>
      <c r="R122" s="222">
        <v>21</v>
      </c>
      <c r="S122" s="233" t="s">
        <v>302</v>
      </c>
      <c r="T122" s="224">
        <v>18978</v>
      </c>
      <c r="U122" s="167" t="str">
        <f t="shared" si="5"/>
        <v>〇</v>
      </c>
      <c r="V122" s="109"/>
    </row>
    <row r="123" spans="1:43" ht="18.75" customHeight="1">
      <c r="A123" s="403"/>
      <c r="B123" s="141" t="s">
        <v>308</v>
      </c>
      <c r="C123" s="213">
        <v>17800</v>
      </c>
      <c r="D123" s="214">
        <v>13183</v>
      </c>
      <c r="E123" s="214">
        <v>1087</v>
      </c>
      <c r="F123" s="214">
        <v>1587</v>
      </c>
      <c r="G123" s="215">
        <v>540358</v>
      </c>
      <c r="H123" s="216">
        <v>0.55600000000000005</v>
      </c>
      <c r="I123" s="217"/>
      <c r="J123" s="217"/>
      <c r="K123" s="217">
        <v>16.8</v>
      </c>
      <c r="L123" s="217">
        <v>264.60000000000002</v>
      </c>
      <c r="M123" s="218">
        <v>94</v>
      </c>
      <c r="N123" s="219">
        <v>59.9</v>
      </c>
      <c r="O123" s="220">
        <v>242906</v>
      </c>
      <c r="P123" s="220">
        <v>1998427</v>
      </c>
      <c r="Q123" s="221">
        <v>27312</v>
      </c>
      <c r="R123" s="222">
        <v>521</v>
      </c>
      <c r="S123" s="233" t="s">
        <v>302</v>
      </c>
      <c r="T123" s="224">
        <v>26791</v>
      </c>
      <c r="U123" s="167" t="str">
        <f>IF(R123+T123=Q123,"〇","✖")</f>
        <v>〇</v>
      </c>
      <c r="V123" s="109"/>
    </row>
    <row r="124" spans="1:43" s="109" customFormat="1" ht="18.75" customHeight="1">
      <c r="A124" s="404"/>
      <c r="B124" s="191" t="s">
        <v>320</v>
      </c>
      <c r="C124" s="311">
        <v>9720</v>
      </c>
      <c r="D124" s="226">
        <v>5185</v>
      </c>
      <c r="E124" s="226">
        <v>-7998</v>
      </c>
      <c r="F124" s="226">
        <v>-7032</v>
      </c>
      <c r="G124" s="312">
        <v>554905</v>
      </c>
      <c r="H124" s="313">
        <v>0.58099999999999996</v>
      </c>
      <c r="I124" s="227"/>
      <c r="J124" s="227"/>
      <c r="K124" s="227">
        <v>17.100000000000001</v>
      </c>
      <c r="L124" s="227">
        <v>257.2</v>
      </c>
      <c r="M124" s="228">
        <v>93.5</v>
      </c>
      <c r="N124" s="319">
        <v>63.1</v>
      </c>
      <c r="O124" s="229">
        <v>224664</v>
      </c>
      <c r="P124" s="229">
        <v>1955553</v>
      </c>
      <c r="Q124" s="315">
        <v>40943</v>
      </c>
      <c r="R124" s="316">
        <v>1487</v>
      </c>
      <c r="S124" s="320" t="s">
        <v>302</v>
      </c>
      <c r="T124" s="230">
        <v>39456</v>
      </c>
      <c r="U124" s="167" t="str">
        <f t="shared" si="5"/>
        <v>〇</v>
      </c>
      <c r="X124" s="108"/>
      <c r="Y124" s="108"/>
      <c r="Z124" s="108"/>
      <c r="AA124" s="108"/>
      <c r="AB124" s="108"/>
      <c r="AC124" s="108"/>
      <c r="AD124" s="108"/>
      <c r="AE124" s="108"/>
      <c r="AF124" s="108"/>
      <c r="AG124" s="108"/>
      <c r="AH124" s="108"/>
      <c r="AI124" s="108"/>
      <c r="AJ124" s="108"/>
      <c r="AK124" s="108"/>
      <c r="AL124" s="108"/>
      <c r="AM124" s="108"/>
      <c r="AN124" s="108"/>
      <c r="AO124" s="108"/>
      <c r="AP124" s="108"/>
      <c r="AQ124" s="108"/>
    </row>
    <row r="125" spans="1:43" ht="18.75" customHeight="1">
      <c r="A125" s="405" t="s">
        <v>36</v>
      </c>
      <c r="B125" s="141" t="s">
        <v>300</v>
      </c>
      <c r="C125" s="231">
        <v>55849</v>
      </c>
      <c r="D125" s="214">
        <v>34977</v>
      </c>
      <c r="E125" s="214">
        <v>-1703</v>
      </c>
      <c r="F125" s="214">
        <v>-1703</v>
      </c>
      <c r="G125" s="215">
        <v>1598009</v>
      </c>
      <c r="H125" s="216">
        <v>0.79</v>
      </c>
      <c r="I125" s="217"/>
      <c r="J125" s="217"/>
      <c r="K125" s="217">
        <v>13.7</v>
      </c>
      <c r="L125" s="217">
        <v>153.4</v>
      </c>
      <c r="M125" s="218">
        <v>100.8</v>
      </c>
      <c r="N125" s="219">
        <v>62.2</v>
      </c>
      <c r="O125" s="220">
        <v>438371</v>
      </c>
      <c r="P125" s="220">
        <v>5180685</v>
      </c>
      <c r="Q125" s="221">
        <v>318817</v>
      </c>
      <c r="R125" s="222">
        <v>170620</v>
      </c>
      <c r="S125" s="223">
        <v>22107</v>
      </c>
      <c r="T125" s="224">
        <v>126091</v>
      </c>
      <c r="U125" s="167" t="str">
        <f t="shared" si="4"/>
        <v>✖</v>
      </c>
      <c r="V125" s="109"/>
    </row>
    <row r="126" spans="1:43" ht="18.75" customHeight="1">
      <c r="A126" s="403"/>
      <c r="B126" s="141" t="s">
        <v>304</v>
      </c>
      <c r="C126" s="231">
        <v>52134</v>
      </c>
      <c r="D126" s="214">
        <v>31289</v>
      </c>
      <c r="E126" s="214">
        <v>-3688</v>
      </c>
      <c r="F126" s="214">
        <v>177060</v>
      </c>
      <c r="G126" s="215">
        <v>1680869</v>
      </c>
      <c r="H126" s="216">
        <v>0.75</v>
      </c>
      <c r="I126" s="217"/>
      <c r="J126" s="217"/>
      <c r="K126" s="217">
        <v>12.2</v>
      </c>
      <c r="L126" s="217">
        <v>130.9</v>
      </c>
      <c r="M126" s="218">
        <v>87.1</v>
      </c>
      <c r="N126" s="219">
        <v>51</v>
      </c>
      <c r="O126" s="220">
        <v>475485</v>
      </c>
      <c r="P126" s="220">
        <v>5192444</v>
      </c>
      <c r="Q126" s="221">
        <v>510440</v>
      </c>
      <c r="R126" s="222">
        <v>367907</v>
      </c>
      <c r="S126" s="223">
        <v>22247</v>
      </c>
      <c r="T126" s="224">
        <v>120286</v>
      </c>
      <c r="U126" s="167" t="str">
        <f t="shared" si="4"/>
        <v>〇</v>
      </c>
      <c r="V126" s="109"/>
    </row>
    <row r="127" spans="1:43" ht="18.75" customHeight="1">
      <c r="A127" s="403"/>
      <c r="B127" s="141" t="s">
        <v>305</v>
      </c>
      <c r="C127" s="231">
        <v>47269</v>
      </c>
      <c r="D127" s="214">
        <v>23408</v>
      </c>
      <c r="E127" s="214">
        <v>-7881</v>
      </c>
      <c r="F127" s="214">
        <v>-55991</v>
      </c>
      <c r="G127" s="215">
        <v>1661425</v>
      </c>
      <c r="H127" s="216">
        <v>0.74</v>
      </c>
      <c r="I127" s="217"/>
      <c r="J127" s="217"/>
      <c r="K127" s="217">
        <v>11.5</v>
      </c>
      <c r="L127" s="217">
        <v>123.3</v>
      </c>
      <c r="M127" s="218">
        <v>102.2</v>
      </c>
      <c r="N127" s="219">
        <v>62.7</v>
      </c>
      <c r="O127" s="220">
        <v>410748</v>
      </c>
      <c r="P127" s="220">
        <v>4935954</v>
      </c>
      <c r="Q127" s="221">
        <v>475332</v>
      </c>
      <c r="R127" s="222">
        <v>333180</v>
      </c>
      <c r="S127" s="223">
        <v>21327</v>
      </c>
      <c r="T127" s="224">
        <v>120825</v>
      </c>
      <c r="U127" s="167" t="str">
        <f t="shared" si="4"/>
        <v>〇</v>
      </c>
      <c r="V127" s="109"/>
    </row>
    <row r="128" spans="1:43" ht="18.75" customHeight="1">
      <c r="A128" s="403"/>
      <c r="B128" s="141" t="s">
        <v>308</v>
      </c>
      <c r="C128" s="231">
        <v>32867</v>
      </c>
      <c r="D128" s="214">
        <v>15531</v>
      </c>
      <c r="E128" s="214">
        <v>-7877</v>
      </c>
      <c r="F128" s="214">
        <v>-15239</v>
      </c>
      <c r="G128" s="215">
        <v>1707056</v>
      </c>
      <c r="H128" s="216">
        <v>0.73</v>
      </c>
      <c r="I128" s="217"/>
      <c r="J128" s="217"/>
      <c r="K128" s="217">
        <v>10.7</v>
      </c>
      <c r="L128" s="217">
        <v>118.4</v>
      </c>
      <c r="M128" s="218">
        <v>97.4</v>
      </c>
      <c r="N128" s="219">
        <v>70.2</v>
      </c>
      <c r="O128" s="220">
        <v>428272</v>
      </c>
      <c r="P128" s="220">
        <v>4713125</v>
      </c>
      <c r="Q128" s="221">
        <v>461715</v>
      </c>
      <c r="R128" s="222">
        <v>334936</v>
      </c>
      <c r="S128" s="223">
        <v>9904</v>
      </c>
      <c r="T128" s="224">
        <v>116875</v>
      </c>
      <c r="U128" s="167" t="str">
        <f t="shared" si="4"/>
        <v>〇</v>
      </c>
      <c r="V128" s="109"/>
    </row>
    <row r="129" spans="1:43" s="109" customFormat="1" ht="18.75" customHeight="1">
      <c r="A129" s="404"/>
      <c r="B129" s="191" t="s">
        <v>320</v>
      </c>
      <c r="C129" s="318">
        <v>36981</v>
      </c>
      <c r="D129" s="226">
        <v>20271</v>
      </c>
      <c r="E129" s="226">
        <v>4740</v>
      </c>
      <c r="F129" s="226">
        <v>11705</v>
      </c>
      <c r="G129" s="312">
        <v>1751270</v>
      </c>
      <c r="H129" s="313">
        <v>0.75</v>
      </c>
      <c r="I129" s="227"/>
      <c r="J129" s="227"/>
      <c r="K129" s="227">
        <v>10.199999999999999</v>
      </c>
      <c r="L129" s="227">
        <v>110.1</v>
      </c>
      <c r="M129" s="228">
        <v>96.4</v>
      </c>
      <c r="N129" s="319">
        <v>70.8</v>
      </c>
      <c r="O129" s="229">
        <v>380830</v>
      </c>
      <c r="P129" s="229">
        <v>4489328</v>
      </c>
      <c r="Q129" s="315">
        <v>492472.4</v>
      </c>
      <c r="R129" s="316">
        <v>355192.7</v>
      </c>
      <c r="S129" s="317">
        <v>9898</v>
      </c>
      <c r="T129" s="230">
        <v>127381.7</v>
      </c>
      <c r="U129" s="167" t="str">
        <f t="shared" si="4"/>
        <v>〇</v>
      </c>
      <c r="X129" s="108"/>
      <c r="Y129" s="108"/>
      <c r="Z129" s="108"/>
      <c r="AA129" s="108"/>
      <c r="AB129" s="108"/>
      <c r="AC129" s="108"/>
      <c r="AD129" s="108"/>
      <c r="AE129" s="108"/>
      <c r="AF129" s="108"/>
      <c r="AG129" s="108"/>
      <c r="AH129" s="108"/>
      <c r="AI129" s="108"/>
      <c r="AJ129" s="108"/>
      <c r="AK129" s="108"/>
      <c r="AL129" s="108"/>
      <c r="AM129" s="108"/>
      <c r="AN129" s="108"/>
      <c r="AO129" s="108"/>
      <c r="AP129" s="108"/>
      <c r="AQ129" s="108"/>
    </row>
    <row r="130" spans="1:43" ht="18.75" customHeight="1">
      <c r="A130" s="405" t="s">
        <v>37</v>
      </c>
      <c r="B130" s="141" t="s">
        <v>300</v>
      </c>
      <c r="C130" s="231">
        <v>15857</v>
      </c>
      <c r="D130" s="214">
        <v>3005</v>
      </c>
      <c r="E130" s="214">
        <v>2918</v>
      </c>
      <c r="F130" s="214">
        <v>33132</v>
      </c>
      <c r="G130" s="215">
        <v>1071498</v>
      </c>
      <c r="H130" s="216">
        <v>0.64900000000000002</v>
      </c>
      <c r="I130" s="217"/>
      <c r="J130" s="217"/>
      <c r="K130" s="217">
        <v>14.7</v>
      </c>
      <c r="L130" s="217">
        <v>337.3</v>
      </c>
      <c r="M130" s="218">
        <v>96.7</v>
      </c>
      <c r="N130" s="219">
        <v>58.5</v>
      </c>
      <c r="O130" s="220">
        <v>115823</v>
      </c>
      <c r="P130" s="220">
        <v>4420831</v>
      </c>
      <c r="Q130" s="221">
        <v>46946</v>
      </c>
      <c r="R130" s="222">
        <v>3269</v>
      </c>
      <c r="S130" s="233" t="s">
        <v>21</v>
      </c>
      <c r="T130" s="224">
        <v>43677</v>
      </c>
      <c r="U130" s="167" t="str">
        <f t="shared" ref="U130:U134" si="6">IF(R130+T130=Q130,"〇","✖")</f>
        <v>〇</v>
      </c>
      <c r="V130" s="109"/>
    </row>
    <row r="131" spans="1:43" ht="18.75" customHeight="1">
      <c r="A131" s="403"/>
      <c r="B131" s="141" t="s">
        <v>304</v>
      </c>
      <c r="C131" s="231">
        <v>35703</v>
      </c>
      <c r="D131" s="214">
        <v>21858</v>
      </c>
      <c r="E131" s="214">
        <v>18853</v>
      </c>
      <c r="F131" s="214">
        <v>51166</v>
      </c>
      <c r="G131" s="215">
        <v>1126666</v>
      </c>
      <c r="H131" s="216">
        <v>0.62258000000000002</v>
      </c>
      <c r="I131" s="217"/>
      <c r="J131" s="217"/>
      <c r="K131" s="217">
        <v>15.2</v>
      </c>
      <c r="L131" s="217">
        <v>315.10000000000002</v>
      </c>
      <c r="M131" s="218">
        <v>97.2</v>
      </c>
      <c r="N131" s="219">
        <v>54</v>
      </c>
      <c r="O131" s="220">
        <v>123174</v>
      </c>
      <c r="P131" s="220">
        <v>4382558</v>
      </c>
      <c r="Q131" s="221">
        <v>46985</v>
      </c>
      <c r="R131" s="222">
        <v>3283</v>
      </c>
      <c r="S131" s="233" t="s">
        <v>21</v>
      </c>
      <c r="T131" s="224">
        <v>43702</v>
      </c>
      <c r="U131" s="167" t="str">
        <f t="shared" si="6"/>
        <v>〇</v>
      </c>
      <c r="V131" s="109"/>
    </row>
    <row r="132" spans="1:43" ht="18.75" customHeight="1">
      <c r="A132" s="403"/>
      <c r="B132" s="141" t="s">
        <v>305</v>
      </c>
      <c r="C132" s="231">
        <v>35009</v>
      </c>
      <c r="D132" s="214">
        <v>23973</v>
      </c>
      <c r="E132" s="214">
        <v>2115</v>
      </c>
      <c r="F132" s="214">
        <v>5531</v>
      </c>
      <c r="G132" s="215">
        <v>1101386</v>
      </c>
      <c r="H132" s="216">
        <v>0.61216999999999999</v>
      </c>
      <c r="I132" s="217"/>
      <c r="J132" s="217"/>
      <c r="K132" s="217">
        <v>15.2</v>
      </c>
      <c r="L132" s="217">
        <v>326.39999999999998</v>
      </c>
      <c r="M132" s="218">
        <v>98.7</v>
      </c>
      <c r="N132" s="219">
        <v>59.3</v>
      </c>
      <c r="O132" s="220">
        <v>98046</v>
      </c>
      <c r="P132" s="220">
        <v>4304316</v>
      </c>
      <c r="Q132" s="221">
        <v>104887</v>
      </c>
      <c r="R132" s="222">
        <v>6699</v>
      </c>
      <c r="S132" s="233" t="s">
        <v>302</v>
      </c>
      <c r="T132" s="224">
        <v>98188</v>
      </c>
      <c r="U132" s="167" t="str">
        <f t="shared" si="6"/>
        <v>〇</v>
      </c>
      <c r="V132" s="109"/>
    </row>
    <row r="133" spans="1:43" ht="18.75" customHeight="1">
      <c r="A133" s="403"/>
      <c r="B133" s="141" t="s">
        <v>308</v>
      </c>
      <c r="C133" s="231">
        <v>27260</v>
      </c>
      <c r="D133" s="214">
        <v>14151</v>
      </c>
      <c r="E133" s="214">
        <v>-9822</v>
      </c>
      <c r="F133" s="214">
        <v>7871</v>
      </c>
      <c r="G133" s="215">
        <v>1121333</v>
      </c>
      <c r="H133" s="216">
        <v>0.60299999999999998</v>
      </c>
      <c r="I133" s="217"/>
      <c r="J133" s="217"/>
      <c r="K133" s="217">
        <v>16.3</v>
      </c>
      <c r="L133" s="217">
        <v>321.5</v>
      </c>
      <c r="M133" s="218">
        <v>97.3</v>
      </c>
      <c r="N133" s="219">
        <v>64.099999999999994</v>
      </c>
      <c r="O133" s="220">
        <v>118752</v>
      </c>
      <c r="P133" s="220">
        <v>4193215</v>
      </c>
      <c r="Q133" s="221">
        <v>131909</v>
      </c>
      <c r="R133" s="222">
        <v>24392</v>
      </c>
      <c r="S133" s="233" t="s">
        <v>302</v>
      </c>
      <c r="T133" s="224">
        <v>107517</v>
      </c>
      <c r="U133" s="167" t="str">
        <f t="shared" si="6"/>
        <v>〇</v>
      </c>
      <c r="V133" s="109"/>
    </row>
    <row r="134" spans="1:43" s="109" customFormat="1" ht="18.75" customHeight="1">
      <c r="A134" s="404"/>
      <c r="B134" s="191" t="s">
        <v>320</v>
      </c>
      <c r="C134" s="318">
        <v>18992</v>
      </c>
      <c r="D134" s="226">
        <v>9395</v>
      </c>
      <c r="E134" s="226">
        <v>-4755</v>
      </c>
      <c r="F134" s="226">
        <v>-10857</v>
      </c>
      <c r="G134" s="312">
        <v>1151102</v>
      </c>
      <c r="H134" s="313">
        <v>0.622</v>
      </c>
      <c r="I134" s="227"/>
      <c r="J134" s="227"/>
      <c r="K134" s="227">
        <v>17.100000000000001</v>
      </c>
      <c r="L134" s="227">
        <v>311.3</v>
      </c>
      <c r="M134" s="228">
        <v>99.4</v>
      </c>
      <c r="N134" s="319">
        <v>63.2</v>
      </c>
      <c r="O134" s="229">
        <v>174188</v>
      </c>
      <c r="P134" s="229">
        <v>4088603</v>
      </c>
      <c r="Q134" s="315">
        <v>122663</v>
      </c>
      <c r="R134" s="316">
        <v>18290</v>
      </c>
      <c r="S134" s="320" t="s">
        <v>302</v>
      </c>
      <c r="T134" s="230">
        <v>104373</v>
      </c>
      <c r="U134" s="167" t="str">
        <f t="shared" si="6"/>
        <v>〇</v>
      </c>
      <c r="X134" s="108"/>
      <c r="Y134" s="108"/>
      <c r="Z134" s="108"/>
      <c r="AA134" s="108"/>
      <c r="AB134" s="108"/>
      <c r="AC134" s="108"/>
      <c r="AD134" s="108"/>
      <c r="AE134" s="108"/>
      <c r="AF134" s="108"/>
      <c r="AG134" s="108"/>
      <c r="AH134" s="108"/>
      <c r="AI134" s="108"/>
      <c r="AJ134" s="108"/>
      <c r="AK134" s="108"/>
      <c r="AL134" s="108"/>
      <c r="AM134" s="108"/>
      <c r="AN134" s="108"/>
      <c r="AO134" s="108"/>
      <c r="AP134" s="108"/>
      <c r="AQ134" s="108"/>
    </row>
    <row r="135" spans="1:43" ht="18.75" customHeight="1">
      <c r="A135" s="405" t="s">
        <v>130</v>
      </c>
      <c r="B135" s="141" t="s">
        <v>300</v>
      </c>
      <c r="C135" s="231">
        <v>8170</v>
      </c>
      <c r="D135" s="214">
        <v>1306</v>
      </c>
      <c r="E135" s="214">
        <v>-158</v>
      </c>
      <c r="F135" s="214">
        <v>23412</v>
      </c>
      <c r="G135" s="215">
        <v>327775</v>
      </c>
      <c r="H135" s="216">
        <v>0.437</v>
      </c>
      <c r="I135" s="217"/>
      <c r="J135" s="217"/>
      <c r="K135" s="217">
        <v>8.5</v>
      </c>
      <c r="L135" s="217">
        <v>137.4</v>
      </c>
      <c r="M135" s="218">
        <v>92.6</v>
      </c>
      <c r="N135" s="219">
        <v>38.6</v>
      </c>
      <c r="O135" s="220">
        <v>138365</v>
      </c>
      <c r="P135" s="220">
        <v>1031883</v>
      </c>
      <c r="Q135" s="221">
        <v>151555</v>
      </c>
      <c r="R135" s="222">
        <v>23850</v>
      </c>
      <c r="S135" s="223">
        <v>13764</v>
      </c>
      <c r="T135" s="224">
        <v>113941</v>
      </c>
      <c r="U135" s="167" t="str">
        <f t="shared" si="4"/>
        <v>〇</v>
      </c>
      <c r="V135" s="109"/>
    </row>
    <row r="136" spans="1:43" ht="18.75" customHeight="1">
      <c r="A136" s="403"/>
      <c r="B136" s="141" t="s">
        <v>304</v>
      </c>
      <c r="C136" s="231">
        <v>6204</v>
      </c>
      <c r="D136" s="214">
        <v>1350</v>
      </c>
      <c r="E136" s="214">
        <v>44</v>
      </c>
      <c r="F136" s="214">
        <v>10869</v>
      </c>
      <c r="G136" s="215">
        <v>344762</v>
      </c>
      <c r="H136" s="216">
        <v>0.41699999999999998</v>
      </c>
      <c r="I136" s="217"/>
      <c r="J136" s="217"/>
      <c r="K136" s="217">
        <v>9</v>
      </c>
      <c r="L136" s="217">
        <v>115.3</v>
      </c>
      <c r="M136" s="218">
        <v>84.8</v>
      </c>
      <c r="N136" s="219">
        <v>33.5</v>
      </c>
      <c r="O136" s="220">
        <v>123936</v>
      </c>
      <c r="P136" s="220">
        <v>1012867</v>
      </c>
      <c r="Q136" s="221">
        <v>177639</v>
      </c>
      <c r="R136" s="222">
        <v>23521</v>
      </c>
      <c r="S136" s="223">
        <v>13731</v>
      </c>
      <c r="T136" s="224">
        <v>140387</v>
      </c>
      <c r="U136" s="167" t="str">
        <f t="shared" si="4"/>
        <v>〇</v>
      </c>
      <c r="V136" s="109"/>
    </row>
    <row r="137" spans="1:43" ht="18.75" customHeight="1">
      <c r="A137" s="403"/>
      <c r="B137" s="141" t="s">
        <v>305</v>
      </c>
      <c r="C137" s="231">
        <v>8926</v>
      </c>
      <c r="D137" s="214">
        <v>2806</v>
      </c>
      <c r="E137" s="214">
        <v>1456</v>
      </c>
      <c r="F137" s="214">
        <v>11431</v>
      </c>
      <c r="G137" s="215">
        <v>336501</v>
      </c>
      <c r="H137" s="216">
        <v>0.41</v>
      </c>
      <c r="I137" s="217"/>
      <c r="J137" s="217"/>
      <c r="K137" s="217">
        <v>9.5</v>
      </c>
      <c r="L137" s="217">
        <v>112.7</v>
      </c>
      <c r="M137" s="218">
        <v>89.5</v>
      </c>
      <c r="N137" s="219">
        <v>34.799999999999997</v>
      </c>
      <c r="O137" s="220">
        <v>128776</v>
      </c>
      <c r="P137" s="220">
        <v>975031</v>
      </c>
      <c r="Q137" s="221">
        <v>188314</v>
      </c>
      <c r="R137" s="222">
        <v>24213</v>
      </c>
      <c r="S137" s="223">
        <v>13716</v>
      </c>
      <c r="T137" s="224">
        <v>150385</v>
      </c>
      <c r="U137" s="167" t="str">
        <f t="shared" si="4"/>
        <v>〇</v>
      </c>
      <c r="V137" s="109"/>
    </row>
    <row r="138" spans="1:43" ht="18.75" customHeight="1">
      <c r="A138" s="403"/>
      <c r="B138" s="141" t="s">
        <v>308</v>
      </c>
      <c r="C138" s="231">
        <v>10412</v>
      </c>
      <c r="D138" s="214">
        <v>4871</v>
      </c>
      <c r="E138" s="214">
        <v>2066</v>
      </c>
      <c r="F138" s="214">
        <v>12612</v>
      </c>
      <c r="G138" s="215">
        <v>339865</v>
      </c>
      <c r="H138" s="216">
        <v>0.40150000000000002</v>
      </c>
      <c r="I138" s="217"/>
      <c r="J138" s="217"/>
      <c r="K138" s="217">
        <v>9.3000000000000007</v>
      </c>
      <c r="L138" s="217">
        <v>106.1</v>
      </c>
      <c r="M138" s="218">
        <v>88.6</v>
      </c>
      <c r="N138" s="219">
        <v>39.200000000000003</v>
      </c>
      <c r="O138" s="220">
        <v>147513</v>
      </c>
      <c r="P138" s="220">
        <v>935501</v>
      </c>
      <c r="Q138" s="221">
        <v>187961</v>
      </c>
      <c r="R138" s="222">
        <v>25666</v>
      </c>
      <c r="S138" s="223">
        <v>16028</v>
      </c>
      <c r="T138" s="224">
        <v>146267</v>
      </c>
      <c r="U138" s="167" t="str">
        <f t="shared" si="4"/>
        <v>〇</v>
      </c>
      <c r="V138" s="109"/>
    </row>
    <row r="139" spans="1:43" s="109" customFormat="1" ht="18.75" customHeight="1">
      <c r="A139" s="404"/>
      <c r="B139" s="191" t="s">
        <v>320</v>
      </c>
      <c r="C139" s="318">
        <v>7948</v>
      </c>
      <c r="D139" s="226">
        <v>3019</v>
      </c>
      <c r="E139" s="226">
        <v>-1853</v>
      </c>
      <c r="F139" s="226">
        <v>6582</v>
      </c>
      <c r="G139" s="312">
        <v>347204</v>
      </c>
      <c r="H139" s="313">
        <v>0.41599999999999998</v>
      </c>
      <c r="I139" s="227"/>
      <c r="J139" s="227"/>
      <c r="K139" s="227">
        <v>8.8000000000000007</v>
      </c>
      <c r="L139" s="227">
        <v>102</v>
      </c>
      <c r="M139" s="228">
        <v>89.1</v>
      </c>
      <c r="N139" s="319">
        <v>42.8</v>
      </c>
      <c r="O139" s="229">
        <v>164909</v>
      </c>
      <c r="P139" s="229">
        <v>900214</v>
      </c>
      <c r="Q139" s="315">
        <v>185827</v>
      </c>
      <c r="R139" s="316">
        <v>30177</v>
      </c>
      <c r="S139" s="317">
        <v>20265</v>
      </c>
      <c r="T139" s="230">
        <v>135385</v>
      </c>
      <c r="U139" s="167" t="str">
        <f t="shared" si="4"/>
        <v>〇</v>
      </c>
      <c r="X139" s="108"/>
      <c r="Y139" s="108"/>
      <c r="Z139" s="108"/>
      <c r="AA139" s="108"/>
      <c r="AB139" s="108"/>
      <c r="AC139" s="108"/>
      <c r="AD139" s="108"/>
      <c r="AE139" s="108"/>
      <c r="AF139" s="108"/>
      <c r="AG139" s="108"/>
      <c r="AH139" s="108"/>
      <c r="AI139" s="108"/>
      <c r="AJ139" s="108"/>
      <c r="AK139" s="108"/>
      <c r="AL139" s="108"/>
      <c r="AM139" s="108"/>
      <c r="AN139" s="108"/>
      <c r="AO139" s="108"/>
      <c r="AP139" s="108"/>
      <c r="AQ139" s="108"/>
    </row>
    <row r="140" spans="1:43" s="109" customFormat="1" ht="18.75" customHeight="1">
      <c r="A140" s="405" t="s">
        <v>256</v>
      </c>
      <c r="B140" s="141" t="s">
        <v>300</v>
      </c>
      <c r="C140" s="231">
        <v>21686</v>
      </c>
      <c r="D140" s="214">
        <v>13855</v>
      </c>
      <c r="E140" s="214">
        <v>7135</v>
      </c>
      <c r="F140" s="214">
        <v>10185</v>
      </c>
      <c r="G140" s="215">
        <v>298707</v>
      </c>
      <c r="H140" s="216">
        <v>0.33800000000000002</v>
      </c>
      <c r="I140" s="217"/>
      <c r="J140" s="217"/>
      <c r="K140" s="217">
        <v>7.6</v>
      </c>
      <c r="L140" s="217">
        <v>204.5</v>
      </c>
      <c r="M140" s="218">
        <v>95.2</v>
      </c>
      <c r="N140" s="219">
        <v>34.6</v>
      </c>
      <c r="O140" s="220">
        <v>65277</v>
      </c>
      <c r="P140" s="220">
        <v>1055991</v>
      </c>
      <c r="Q140" s="221">
        <v>49295</v>
      </c>
      <c r="R140" s="222">
        <v>3107</v>
      </c>
      <c r="S140" s="223">
        <v>17788</v>
      </c>
      <c r="T140" s="224">
        <v>28400</v>
      </c>
      <c r="U140" s="167" t="str">
        <f>IF(R140+S140+T140=Q140,"〇","✖")</f>
        <v>〇</v>
      </c>
      <c r="X140" s="108"/>
      <c r="Y140" s="108"/>
      <c r="Z140" s="108"/>
      <c r="AA140" s="108"/>
      <c r="AB140" s="108"/>
      <c r="AC140" s="108"/>
      <c r="AD140" s="108"/>
      <c r="AE140" s="108"/>
      <c r="AF140" s="108"/>
      <c r="AG140" s="108"/>
      <c r="AH140" s="108"/>
      <c r="AI140" s="108"/>
      <c r="AJ140" s="108"/>
      <c r="AK140" s="108"/>
      <c r="AL140" s="108"/>
      <c r="AM140" s="108"/>
      <c r="AN140" s="108"/>
      <c r="AO140" s="108"/>
      <c r="AP140" s="108"/>
      <c r="AQ140" s="108"/>
    </row>
    <row r="141" spans="1:43" s="109" customFormat="1" ht="18.75" customHeight="1">
      <c r="A141" s="403"/>
      <c r="B141" s="141" t="s">
        <v>304</v>
      </c>
      <c r="C141" s="231">
        <v>29810</v>
      </c>
      <c r="D141" s="214">
        <v>11390</v>
      </c>
      <c r="E141" s="214">
        <v>-2466</v>
      </c>
      <c r="F141" s="214">
        <v>10753</v>
      </c>
      <c r="G141" s="215">
        <v>313900</v>
      </c>
      <c r="H141" s="216">
        <v>0.32300000000000001</v>
      </c>
      <c r="I141" s="217"/>
      <c r="J141" s="217"/>
      <c r="K141" s="217">
        <v>7.7</v>
      </c>
      <c r="L141" s="217">
        <v>194.6</v>
      </c>
      <c r="M141" s="218">
        <v>86.9</v>
      </c>
      <c r="N141" s="219">
        <v>33.1</v>
      </c>
      <c r="O141" s="220">
        <v>96868</v>
      </c>
      <c r="P141" s="220">
        <v>1064598</v>
      </c>
      <c r="Q141" s="221">
        <v>54638</v>
      </c>
      <c r="R141" s="222">
        <v>3107</v>
      </c>
      <c r="S141" s="223">
        <v>17788</v>
      </c>
      <c r="T141" s="224">
        <v>33742</v>
      </c>
      <c r="U141" s="167" t="str">
        <f t="shared" si="4"/>
        <v>✖</v>
      </c>
      <c r="X141" s="108"/>
      <c r="Y141" s="108"/>
      <c r="Z141" s="108"/>
      <c r="AA141" s="108"/>
      <c r="AB141" s="108"/>
      <c r="AC141" s="108"/>
      <c r="AD141" s="108"/>
      <c r="AE141" s="108"/>
      <c r="AF141" s="108"/>
      <c r="AG141" s="108"/>
      <c r="AH141" s="108"/>
      <c r="AI141" s="108"/>
      <c r="AJ141" s="108"/>
      <c r="AK141" s="108"/>
      <c r="AL141" s="108"/>
      <c r="AM141" s="108"/>
      <c r="AN141" s="108"/>
      <c r="AO141" s="108"/>
      <c r="AP141" s="108"/>
      <c r="AQ141" s="108"/>
    </row>
    <row r="142" spans="1:43" s="109" customFormat="1" ht="18.75" customHeight="1">
      <c r="A142" s="403"/>
      <c r="B142" s="141" t="s">
        <v>305</v>
      </c>
      <c r="C142" s="231">
        <v>25663.615000000002</v>
      </c>
      <c r="D142" s="214">
        <v>18125.407999999999</v>
      </c>
      <c r="E142" s="214">
        <v>6735.1660000000002</v>
      </c>
      <c r="F142" s="214">
        <v>8262.39</v>
      </c>
      <c r="G142" s="215">
        <v>305574.73599999998</v>
      </c>
      <c r="H142" s="216">
        <v>0.318</v>
      </c>
      <c r="I142" s="217"/>
      <c r="J142" s="217"/>
      <c r="K142" s="217">
        <v>8.4</v>
      </c>
      <c r="L142" s="217">
        <v>200.1</v>
      </c>
      <c r="M142" s="218">
        <v>93</v>
      </c>
      <c r="N142" s="225">
        <v>35.1</v>
      </c>
      <c r="O142" s="220">
        <v>107318.673</v>
      </c>
      <c r="P142" s="220">
        <v>1067379.932</v>
      </c>
      <c r="Q142" s="221">
        <v>71325.298999999999</v>
      </c>
      <c r="R142" s="222">
        <v>4634.0429999999997</v>
      </c>
      <c r="S142" s="223">
        <v>17789.974999999999</v>
      </c>
      <c r="T142" s="224">
        <v>48901.281000000003</v>
      </c>
      <c r="U142" s="167" t="str">
        <f t="shared" si="4"/>
        <v>〇</v>
      </c>
      <c r="X142" s="108"/>
      <c r="Y142" s="108"/>
      <c r="Z142" s="108"/>
      <c r="AA142" s="108"/>
      <c r="AB142" s="108"/>
      <c r="AC142" s="108"/>
      <c r="AD142" s="108"/>
      <c r="AE142" s="108"/>
      <c r="AF142" s="108"/>
      <c r="AG142" s="108"/>
      <c r="AH142" s="108"/>
      <c r="AI142" s="108"/>
      <c r="AJ142" s="108"/>
      <c r="AK142" s="108"/>
      <c r="AL142" s="108"/>
      <c r="AM142" s="108"/>
      <c r="AN142" s="108"/>
      <c r="AO142" s="108"/>
      <c r="AP142" s="108"/>
      <c r="AQ142" s="108"/>
    </row>
    <row r="143" spans="1:43" s="109" customFormat="1" ht="18.75" customHeight="1">
      <c r="A143" s="403"/>
      <c r="B143" s="141" t="s">
        <v>308</v>
      </c>
      <c r="C143" s="231">
        <v>28208</v>
      </c>
      <c r="D143" s="214">
        <v>18517</v>
      </c>
      <c r="E143" s="214">
        <v>391</v>
      </c>
      <c r="F143" s="214">
        <v>5390</v>
      </c>
      <c r="G143" s="215">
        <v>306374</v>
      </c>
      <c r="H143" s="216">
        <v>0.315</v>
      </c>
      <c r="I143" s="217"/>
      <c r="J143" s="217"/>
      <c r="K143" s="217">
        <v>9.5</v>
      </c>
      <c r="L143" s="217">
        <v>202</v>
      </c>
      <c r="M143" s="218">
        <v>93</v>
      </c>
      <c r="N143" s="225">
        <v>38</v>
      </c>
      <c r="O143" s="220">
        <v>108495</v>
      </c>
      <c r="P143" s="220">
        <v>1066648</v>
      </c>
      <c r="Q143" s="221">
        <v>81510</v>
      </c>
      <c r="R143" s="222">
        <v>9632</v>
      </c>
      <c r="S143" s="223">
        <v>21005</v>
      </c>
      <c r="T143" s="224">
        <v>50873</v>
      </c>
      <c r="U143" s="167" t="str">
        <f t="shared" si="4"/>
        <v>〇</v>
      </c>
      <c r="X143" s="108"/>
      <c r="Y143" s="108"/>
      <c r="Z143" s="108"/>
      <c r="AA143" s="108"/>
      <c r="AB143" s="108"/>
      <c r="AC143" s="108"/>
      <c r="AD143" s="108"/>
      <c r="AE143" s="108"/>
      <c r="AF143" s="108"/>
      <c r="AG143" s="108"/>
      <c r="AH143" s="108"/>
      <c r="AI143" s="108"/>
      <c r="AJ143" s="108"/>
      <c r="AK143" s="108"/>
      <c r="AL143" s="108"/>
      <c r="AM143" s="108"/>
      <c r="AN143" s="108"/>
      <c r="AO143" s="108"/>
      <c r="AP143" s="108"/>
      <c r="AQ143" s="108"/>
    </row>
    <row r="144" spans="1:43" s="109" customFormat="1" ht="18.75" customHeight="1">
      <c r="A144" s="404"/>
      <c r="B144" s="191" t="s">
        <v>320</v>
      </c>
      <c r="C144" s="318">
        <v>17988</v>
      </c>
      <c r="D144" s="226">
        <v>9714</v>
      </c>
      <c r="E144" s="226">
        <v>-8803</v>
      </c>
      <c r="F144" s="226">
        <v>-3914</v>
      </c>
      <c r="G144" s="312">
        <v>310206</v>
      </c>
      <c r="H144" s="313">
        <v>0.32900000000000001</v>
      </c>
      <c r="I144" s="227"/>
      <c r="J144" s="227"/>
      <c r="K144" s="227">
        <v>10.8</v>
      </c>
      <c r="L144" s="227">
        <v>200.3</v>
      </c>
      <c r="M144" s="228">
        <v>94.4</v>
      </c>
      <c r="N144" s="314">
        <v>42</v>
      </c>
      <c r="O144" s="229">
        <v>87371</v>
      </c>
      <c r="P144" s="229">
        <v>1061915</v>
      </c>
      <c r="Q144" s="315">
        <v>82458</v>
      </c>
      <c r="R144" s="316">
        <v>14521</v>
      </c>
      <c r="S144" s="317">
        <v>30447</v>
      </c>
      <c r="T144" s="230">
        <v>37490</v>
      </c>
      <c r="U144" s="167" t="str">
        <f>IF(R144+S144+T144=Q144,"〇","✖")</f>
        <v>〇</v>
      </c>
      <c r="X144" s="108"/>
      <c r="Y144" s="108"/>
      <c r="Z144" s="108"/>
      <c r="AA144" s="108"/>
      <c r="AB144" s="108"/>
      <c r="AC144" s="108"/>
      <c r="AD144" s="108"/>
      <c r="AE144" s="108"/>
      <c r="AF144" s="108"/>
      <c r="AG144" s="108"/>
      <c r="AH144" s="108"/>
      <c r="AI144" s="108"/>
      <c r="AJ144" s="108"/>
      <c r="AK144" s="108"/>
      <c r="AL144" s="108"/>
      <c r="AM144" s="108"/>
      <c r="AN144" s="108"/>
      <c r="AO144" s="108"/>
      <c r="AP144" s="108"/>
      <c r="AQ144" s="108"/>
    </row>
    <row r="145" spans="1:43" s="109" customFormat="1" ht="18.75" customHeight="1">
      <c r="A145" s="405" t="s">
        <v>257</v>
      </c>
      <c r="B145" s="141" t="s">
        <v>300</v>
      </c>
      <c r="C145" s="231">
        <v>14233</v>
      </c>
      <c r="D145" s="214">
        <v>10116</v>
      </c>
      <c r="E145" s="214">
        <v>7234</v>
      </c>
      <c r="F145" s="214">
        <v>7234</v>
      </c>
      <c r="G145" s="215">
        <v>213986</v>
      </c>
      <c r="H145" s="216">
        <v>0.28999999999999998</v>
      </c>
      <c r="I145" s="217"/>
      <c r="J145" s="217"/>
      <c r="K145" s="217">
        <v>10.3</v>
      </c>
      <c r="L145" s="217">
        <v>134.6</v>
      </c>
      <c r="M145" s="218">
        <v>89.2</v>
      </c>
      <c r="N145" s="219">
        <v>25.87</v>
      </c>
      <c r="O145" s="220">
        <v>78020</v>
      </c>
      <c r="P145" s="220">
        <v>631424</v>
      </c>
      <c r="Q145" s="221">
        <v>50139</v>
      </c>
      <c r="R145" s="222">
        <v>4003</v>
      </c>
      <c r="S145" s="223">
        <v>9970</v>
      </c>
      <c r="T145" s="224">
        <v>36165</v>
      </c>
      <c r="U145" s="167" t="str">
        <f t="shared" si="4"/>
        <v>✖</v>
      </c>
      <c r="X145" s="108"/>
      <c r="Y145" s="108"/>
      <c r="Z145" s="108"/>
      <c r="AA145" s="108"/>
      <c r="AB145" s="108"/>
      <c r="AC145" s="108"/>
      <c r="AD145" s="108"/>
      <c r="AE145" s="108"/>
      <c r="AF145" s="108"/>
      <c r="AG145" s="108"/>
      <c r="AH145" s="108"/>
      <c r="AI145" s="108"/>
      <c r="AJ145" s="108"/>
      <c r="AK145" s="108"/>
      <c r="AL145" s="108"/>
      <c r="AM145" s="108"/>
      <c r="AN145" s="108"/>
      <c r="AO145" s="108"/>
      <c r="AP145" s="108"/>
      <c r="AQ145" s="108"/>
    </row>
    <row r="146" spans="1:43" s="109" customFormat="1" ht="18.75" customHeight="1">
      <c r="A146" s="403"/>
      <c r="B146" s="141" t="s">
        <v>304</v>
      </c>
      <c r="C146" s="231">
        <v>13160</v>
      </c>
      <c r="D146" s="214">
        <v>8123</v>
      </c>
      <c r="E146" s="214">
        <v>-1993</v>
      </c>
      <c r="F146" s="214">
        <v>-1993</v>
      </c>
      <c r="G146" s="215">
        <v>224933</v>
      </c>
      <c r="H146" s="216">
        <v>0.27259</v>
      </c>
      <c r="I146" s="217"/>
      <c r="J146" s="217"/>
      <c r="K146" s="217">
        <v>9.4</v>
      </c>
      <c r="L146" s="217">
        <v>125.1</v>
      </c>
      <c r="M146" s="218">
        <v>82.8</v>
      </c>
      <c r="N146" s="219">
        <v>27</v>
      </c>
      <c r="O146" s="220">
        <v>79067</v>
      </c>
      <c r="P146" s="220">
        <v>628979</v>
      </c>
      <c r="Q146" s="221">
        <v>63049</v>
      </c>
      <c r="R146" s="222">
        <v>4003</v>
      </c>
      <c r="S146" s="223">
        <v>10003</v>
      </c>
      <c r="T146" s="224">
        <v>49043</v>
      </c>
      <c r="U146" s="167" t="str">
        <f>IF(R146+S146+T146=Q146,"〇","✖")</f>
        <v>〇</v>
      </c>
      <c r="X146" s="108"/>
      <c r="Y146" s="108"/>
      <c r="Z146" s="108"/>
      <c r="AA146" s="108"/>
      <c r="AB146" s="108"/>
      <c r="AC146" s="108"/>
      <c r="AD146" s="108"/>
      <c r="AE146" s="108"/>
      <c r="AF146" s="108"/>
      <c r="AG146" s="108"/>
      <c r="AH146" s="108"/>
      <c r="AI146" s="108"/>
      <c r="AJ146" s="108"/>
      <c r="AK146" s="108"/>
      <c r="AL146" s="108"/>
      <c r="AM146" s="108"/>
      <c r="AN146" s="108"/>
      <c r="AO146" s="108"/>
      <c r="AP146" s="108"/>
      <c r="AQ146" s="108"/>
    </row>
    <row r="147" spans="1:43" s="109" customFormat="1" ht="18.75" customHeight="1">
      <c r="A147" s="403"/>
      <c r="B147" s="141" t="s">
        <v>305</v>
      </c>
      <c r="C147" s="231">
        <v>22305</v>
      </c>
      <c r="D147" s="214">
        <v>14223</v>
      </c>
      <c r="E147" s="214">
        <v>6100</v>
      </c>
      <c r="F147" s="214">
        <v>6100</v>
      </c>
      <c r="G147" s="215">
        <v>218536</v>
      </c>
      <c r="H147" s="216">
        <v>0.27</v>
      </c>
      <c r="I147" s="217"/>
      <c r="J147" s="217"/>
      <c r="K147" s="217">
        <v>8.9</v>
      </c>
      <c r="L147" s="217">
        <v>129.4</v>
      </c>
      <c r="M147" s="218">
        <v>87.4</v>
      </c>
      <c r="N147" s="219">
        <v>26.7</v>
      </c>
      <c r="O147" s="220">
        <v>52923</v>
      </c>
      <c r="P147" s="220">
        <v>616378</v>
      </c>
      <c r="Q147" s="221">
        <v>62503</v>
      </c>
      <c r="R147" s="222">
        <v>4003</v>
      </c>
      <c r="S147" s="223">
        <v>10105</v>
      </c>
      <c r="T147" s="224">
        <v>48395</v>
      </c>
      <c r="U147" s="167" t="str">
        <f t="shared" si="4"/>
        <v>〇</v>
      </c>
      <c r="X147" s="108"/>
      <c r="Y147" s="108"/>
      <c r="Z147" s="108"/>
      <c r="AA147" s="108"/>
      <c r="AB147" s="108"/>
      <c r="AC147" s="108"/>
      <c r="AD147" s="108"/>
      <c r="AE147" s="108"/>
      <c r="AF147" s="108"/>
      <c r="AG147" s="108"/>
      <c r="AH147" s="108"/>
      <c r="AI147" s="108"/>
      <c r="AJ147" s="108"/>
      <c r="AK147" s="108"/>
      <c r="AL147" s="108"/>
      <c r="AM147" s="108"/>
      <c r="AN147" s="108"/>
      <c r="AO147" s="108"/>
      <c r="AP147" s="108"/>
      <c r="AQ147" s="108"/>
    </row>
    <row r="148" spans="1:43" s="109" customFormat="1" ht="18.75" customHeight="1">
      <c r="A148" s="403"/>
      <c r="B148" s="141" t="s">
        <v>308</v>
      </c>
      <c r="C148" s="231">
        <v>18659</v>
      </c>
      <c r="D148" s="214">
        <v>9404</v>
      </c>
      <c r="E148" s="214">
        <v>-4819</v>
      </c>
      <c r="F148" s="214">
        <v>-2719</v>
      </c>
      <c r="G148" s="215">
        <v>218367</v>
      </c>
      <c r="H148" s="216">
        <v>0.2681</v>
      </c>
      <c r="I148" s="217"/>
      <c r="J148" s="217"/>
      <c r="K148" s="217">
        <v>9.3000000000000007</v>
      </c>
      <c r="L148" s="217">
        <v>131.4</v>
      </c>
      <c r="M148" s="218">
        <v>87.5</v>
      </c>
      <c r="N148" s="219">
        <v>31.2</v>
      </c>
      <c r="O148" s="220">
        <v>88342</v>
      </c>
      <c r="P148" s="220">
        <v>601478</v>
      </c>
      <c r="Q148" s="221">
        <v>63542</v>
      </c>
      <c r="R148" s="222">
        <v>4004</v>
      </c>
      <c r="S148" s="223">
        <v>10138</v>
      </c>
      <c r="T148" s="224">
        <v>49400</v>
      </c>
      <c r="U148" s="167" t="str">
        <f t="shared" si="4"/>
        <v>〇</v>
      </c>
      <c r="X148" s="108"/>
      <c r="Y148" s="108"/>
      <c r="Z148" s="108"/>
      <c r="AA148" s="108"/>
      <c r="AB148" s="108"/>
      <c r="AC148" s="108"/>
      <c r="AD148" s="108"/>
      <c r="AE148" s="108"/>
      <c r="AF148" s="108"/>
      <c r="AG148" s="108"/>
      <c r="AH148" s="108"/>
      <c r="AI148" s="108"/>
      <c r="AJ148" s="108"/>
      <c r="AK148" s="108"/>
      <c r="AL148" s="108"/>
      <c r="AM148" s="108"/>
      <c r="AN148" s="108"/>
      <c r="AO148" s="108"/>
      <c r="AP148" s="108"/>
      <c r="AQ148" s="108"/>
    </row>
    <row r="149" spans="1:43" s="109" customFormat="1" ht="18.75" customHeight="1">
      <c r="A149" s="404"/>
      <c r="B149" s="191" t="s">
        <v>320</v>
      </c>
      <c r="C149" s="318">
        <v>13292</v>
      </c>
      <c r="D149" s="226">
        <v>6480</v>
      </c>
      <c r="E149" s="226">
        <v>-2924</v>
      </c>
      <c r="F149" s="226">
        <v>-2917</v>
      </c>
      <c r="G149" s="312">
        <v>220592</v>
      </c>
      <c r="H149" s="313">
        <v>0.28199999999999997</v>
      </c>
      <c r="I149" s="227"/>
      <c r="J149" s="227"/>
      <c r="K149" s="227">
        <v>9.5</v>
      </c>
      <c r="L149" s="227">
        <v>132.80000000000001</v>
      </c>
      <c r="M149" s="228">
        <v>88.2</v>
      </c>
      <c r="N149" s="319">
        <v>31.1</v>
      </c>
      <c r="O149" s="229">
        <v>97625</v>
      </c>
      <c r="P149" s="229">
        <v>593449</v>
      </c>
      <c r="Q149" s="315">
        <v>61466</v>
      </c>
      <c r="R149" s="316">
        <v>4010</v>
      </c>
      <c r="S149" s="317">
        <v>10212</v>
      </c>
      <c r="T149" s="230">
        <v>47244</v>
      </c>
      <c r="U149" s="167" t="str">
        <f t="shared" si="4"/>
        <v>〇</v>
      </c>
      <c r="X149" s="108"/>
      <c r="Y149" s="108"/>
      <c r="Z149" s="108"/>
      <c r="AA149" s="108"/>
      <c r="AB149" s="108"/>
      <c r="AC149" s="108"/>
      <c r="AD149" s="108"/>
      <c r="AE149" s="108"/>
      <c r="AF149" s="108"/>
      <c r="AG149" s="108"/>
      <c r="AH149" s="108"/>
      <c r="AI149" s="108"/>
      <c r="AJ149" s="108"/>
      <c r="AK149" s="108"/>
      <c r="AL149" s="108"/>
      <c r="AM149" s="108"/>
      <c r="AN149" s="108"/>
      <c r="AO149" s="108"/>
      <c r="AP149" s="108"/>
      <c r="AQ149" s="108"/>
    </row>
    <row r="150" spans="1:43" ht="18.75" customHeight="1">
      <c r="A150" s="405" t="s">
        <v>38</v>
      </c>
      <c r="B150" s="141" t="s">
        <v>300</v>
      </c>
      <c r="C150" s="213">
        <v>29114</v>
      </c>
      <c r="D150" s="214">
        <v>13766</v>
      </c>
      <c r="E150" s="214">
        <v>4288</v>
      </c>
      <c r="F150" s="214">
        <v>8928</v>
      </c>
      <c r="G150" s="215">
        <v>279440</v>
      </c>
      <c r="H150" s="216">
        <v>0.26600000000000001</v>
      </c>
      <c r="I150" s="217"/>
      <c r="J150" s="217"/>
      <c r="K150" s="217">
        <v>5.5</v>
      </c>
      <c r="L150" s="217">
        <v>176.8</v>
      </c>
      <c r="M150" s="218">
        <v>90</v>
      </c>
      <c r="N150" s="219">
        <v>31.5</v>
      </c>
      <c r="O150" s="220">
        <v>65963</v>
      </c>
      <c r="P150" s="220">
        <v>918857</v>
      </c>
      <c r="Q150" s="221">
        <v>42966</v>
      </c>
      <c r="R150" s="222">
        <v>17565</v>
      </c>
      <c r="S150" s="223">
        <v>6972</v>
      </c>
      <c r="T150" s="224">
        <v>18429</v>
      </c>
      <c r="U150" s="167" t="str">
        <f t="shared" si="4"/>
        <v>〇</v>
      </c>
      <c r="V150" s="109"/>
    </row>
    <row r="151" spans="1:43" ht="18.75" customHeight="1">
      <c r="A151" s="403"/>
      <c r="B151" s="141" t="s">
        <v>304</v>
      </c>
      <c r="C151" s="213">
        <v>32973</v>
      </c>
      <c r="D151" s="214">
        <v>14495</v>
      </c>
      <c r="E151" s="214">
        <v>729</v>
      </c>
      <c r="F151" s="214">
        <v>4234</v>
      </c>
      <c r="G151" s="215">
        <v>289063</v>
      </c>
      <c r="H151" s="216">
        <v>0.254</v>
      </c>
      <c r="I151" s="217"/>
      <c r="J151" s="217"/>
      <c r="K151" s="217">
        <v>5.3</v>
      </c>
      <c r="L151" s="217">
        <v>159.80000000000001</v>
      </c>
      <c r="M151" s="218">
        <v>83.9</v>
      </c>
      <c r="N151" s="219">
        <v>33</v>
      </c>
      <c r="O151" s="220">
        <v>66069</v>
      </c>
      <c r="P151" s="220">
        <v>914840</v>
      </c>
      <c r="Q151" s="221">
        <v>54903</v>
      </c>
      <c r="R151" s="222">
        <v>16719</v>
      </c>
      <c r="S151" s="223">
        <v>19527</v>
      </c>
      <c r="T151" s="224">
        <v>18657</v>
      </c>
      <c r="U151" s="167" t="str">
        <f t="shared" si="4"/>
        <v>〇</v>
      </c>
      <c r="V151" s="109"/>
    </row>
    <row r="152" spans="1:43" ht="18.75" customHeight="1">
      <c r="A152" s="403"/>
      <c r="B152" s="141" t="s">
        <v>305</v>
      </c>
      <c r="C152" s="213">
        <v>35938</v>
      </c>
      <c r="D152" s="214">
        <v>20735</v>
      </c>
      <c r="E152" s="214">
        <v>6241</v>
      </c>
      <c r="F152" s="214">
        <v>19002</v>
      </c>
      <c r="G152" s="215">
        <v>277976</v>
      </c>
      <c r="H152" s="216">
        <v>0.254</v>
      </c>
      <c r="I152" s="217"/>
      <c r="J152" s="217"/>
      <c r="K152" s="217">
        <v>6.4</v>
      </c>
      <c r="L152" s="217">
        <v>165.1</v>
      </c>
      <c r="M152" s="218">
        <v>90.1</v>
      </c>
      <c r="N152" s="219">
        <v>35</v>
      </c>
      <c r="O152" s="220">
        <v>81292</v>
      </c>
      <c r="P152" s="220">
        <v>885996</v>
      </c>
      <c r="Q152" s="221">
        <v>45183</v>
      </c>
      <c r="R152" s="222">
        <v>17805</v>
      </c>
      <c r="S152" s="223">
        <v>6837</v>
      </c>
      <c r="T152" s="224">
        <v>20541</v>
      </c>
      <c r="U152" s="167" t="str">
        <f t="shared" si="4"/>
        <v>〇</v>
      </c>
      <c r="V152" s="109"/>
    </row>
    <row r="153" spans="1:43" ht="18.75" customHeight="1">
      <c r="A153" s="403"/>
      <c r="B153" s="141" t="s">
        <v>308</v>
      </c>
      <c r="C153" s="213">
        <v>33395</v>
      </c>
      <c r="D153" s="214">
        <v>17520</v>
      </c>
      <c r="E153" s="214">
        <v>-3216</v>
      </c>
      <c r="F153" s="214">
        <v>2243</v>
      </c>
      <c r="G153" s="215">
        <v>276422</v>
      </c>
      <c r="H153" s="216">
        <v>0.255</v>
      </c>
      <c r="I153" s="217"/>
      <c r="J153" s="217"/>
      <c r="K153" s="217">
        <v>6.5</v>
      </c>
      <c r="L153" s="217">
        <v>161.80000000000001</v>
      </c>
      <c r="M153" s="218">
        <v>86.4</v>
      </c>
      <c r="N153" s="219">
        <v>35.799999999999997</v>
      </c>
      <c r="O153" s="220">
        <v>71636</v>
      </c>
      <c r="P153" s="220">
        <v>870482</v>
      </c>
      <c r="Q153" s="221">
        <v>52691</v>
      </c>
      <c r="R153" s="222">
        <v>17876</v>
      </c>
      <c r="S153" s="223">
        <v>9838</v>
      </c>
      <c r="T153" s="224">
        <v>24977</v>
      </c>
      <c r="U153" s="167" t="str">
        <f t="shared" si="4"/>
        <v>〇</v>
      </c>
      <c r="V153" s="109"/>
    </row>
    <row r="154" spans="1:43" s="109" customFormat="1" ht="18.75" customHeight="1">
      <c r="A154" s="404"/>
      <c r="B154" s="191" t="s">
        <v>320</v>
      </c>
      <c r="C154" s="311">
        <v>27960</v>
      </c>
      <c r="D154" s="226">
        <v>14014</v>
      </c>
      <c r="E154" s="226">
        <v>-3506</v>
      </c>
      <c r="F154" s="226">
        <v>-859</v>
      </c>
      <c r="G154" s="312">
        <v>279820</v>
      </c>
      <c r="H154" s="313">
        <v>0.27500000000000002</v>
      </c>
      <c r="I154" s="227"/>
      <c r="J154" s="227"/>
      <c r="K154" s="227">
        <v>7</v>
      </c>
      <c r="L154" s="227">
        <v>157.9</v>
      </c>
      <c r="M154" s="228">
        <v>89.2</v>
      </c>
      <c r="N154" s="319">
        <v>36.4</v>
      </c>
      <c r="O154" s="229">
        <v>82574</v>
      </c>
      <c r="P154" s="229">
        <v>855566</v>
      </c>
      <c r="Q154" s="315">
        <v>53896</v>
      </c>
      <c r="R154" s="316">
        <v>18444</v>
      </c>
      <c r="S154" s="317">
        <v>10202</v>
      </c>
      <c r="T154" s="230">
        <v>25250</v>
      </c>
      <c r="U154" s="167" t="str">
        <f t="shared" si="4"/>
        <v>〇</v>
      </c>
      <c r="X154" s="108"/>
      <c r="Y154" s="108"/>
      <c r="Z154" s="108"/>
      <c r="AA154" s="108"/>
      <c r="AB154" s="108"/>
      <c r="AC154" s="108"/>
      <c r="AD154" s="108"/>
      <c r="AE154" s="108"/>
      <c r="AF154" s="108"/>
      <c r="AG154" s="108"/>
      <c r="AH154" s="108"/>
      <c r="AI154" s="108"/>
      <c r="AJ154" s="108"/>
      <c r="AK154" s="108"/>
      <c r="AL154" s="108"/>
      <c r="AM154" s="108"/>
      <c r="AN154" s="108"/>
      <c r="AO154" s="108"/>
      <c r="AP154" s="108"/>
      <c r="AQ154" s="108"/>
    </row>
    <row r="155" spans="1:43" ht="18.75" customHeight="1">
      <c r="A155" s="402" t="s">
        <v>77</v>
      </c>
      <c r="B155" s="141" t="s">
        <v>300</v>
      </c>
      <c r="C155" s="213">
        <v>22792</v>
      </c>
      <c r="D155" s="214">
        <v>16789</v>
      </c>
      <c r="E155" s="214">
        <v>15619</v>
      </c>
      <c r="F155" s="214">
        <v>15831</v>
      </c>
      <c r="G155" s="215">
        <v>421760</v>
      </c>
      <c r="H155" s="216">
        <v>0.53500000000000003</v>
      </c>
      <c r="I155" s="217"/>
      <c r="J155" s="217"/>
      <c r="K155" s="217">
        <v>11.3</v>
      </c>
      <c r="L155" s="217">
        <v>192.9</v>
      </c>
      <c r="M155" s="218">
        <v>97.2</v>
      </c>
      <c r="N155" s="219">
        <v>40.5</v>
      </c>
      <c r="O155" s="220">
        <v>167018</v>
      </c>
      <c r="P155" s="220">
        <v>1356029</v>
      </c>
      <c r="Q155" s="221">
        <v>72980</v>
      </c>
      <c r="R155" s="222">
        <v>12983</v>
      </c>
      <c r="S155" s="223">
        <v>10582</v>
      </c>
      <c r="T155" s="224">
        <v>49415</v>
      </c>
      <c r="U155" s="167" t="str">
        <f t="shared" si="4"/>
        <v>〇</v>
      </c>
      <c r="V155" s="109"/>
    </row>
    <row r="156" spans="1:43" ht="18.75" customHeight="1">
      <c r="A156" s="403"/>
      <c r="B156" s="141" t="s">
        <v>304</v>
      </c>
      <c r="C156" s="213">
        <v>18498</v>
      </c>
      <c r="D156" s="214">
        <v>11687</v>
      </c>
      <c r="E156" s="214">
        <v>-5102</v>
      </c>
      <c r="F156" s="214">
        <v>22498</v>
      </c>
      <c r="G156" s="215">
        <v>437957</v>
      </c>
      <c r="H156" s="216">
        <v>0.51083000000000001</v>
      </c>
      <c r="I156" s="217"/>
      <c r="J156" s="217"/>
      <c r="K156" s="217">
        <v>11.1</v>
      </c>
      <c r="L156" s="217">
        <v>170.4</v>
      </c>
      <c r="M156" s="218">
        <v>89.4</v>
      </c>
      <c r="N156" s="219">
        <v>42.2</v>
      </c>
      <c r="O156" s="220">
        <v>160638</v>
      </c>
      <c r="P156" s="220">
        <v>1351566</v>
      </c>
      <c r="Q156" s="221">
        <v>108909</v>
      </c>
      <c r="R156" s="222">
        <v>40582</v>
      </c>
      <c r="S156" s="223">
        <v>13893</v>
      </c>
      <c r="T156" s="224">
        <v>54434</v>
      </c>
      <c r="U156" s="167" t="str">
        <f t="shared" si="4"/>
        <v>〇</v>
      </c>
      <c r="V156" s="109"/>
    </row>
    <row r="157" spans="1:43" ht="18.75" customHeight="1">
      <c r="A157" s="403"/>
      <c r="B157" s="141" t="s">
        <v>305</v>
      </c>
      <c r="C157" s="213">
        <v>13011</v>
      </c>
      <c r="D157" s="214">
        <v>5334</v>
      </c>
      <c r="E157" s="214">
        <v>-6353</v>
      </c>
      <c r="F157" s="214">
        <v>-10247</v>
      </c>
      <c r="G157" s="215">
        <v>428689</v>
      </c>
      <c r="H157" s="216">
        <v>0.50800000000000001</v>
      </c>
      <c r="I157" s="217"/>
      <c r="J157" s="217"/>
      <c r="K157" s="217">
        <v>11</v>
      </c>
      <c r="L157" s="217">
        <v>169.9</v>
      </c>
      <c r="M157" s="218">
        <v>95.1</v>
      </c>
      <c r="N157" s="219">
        <v>47.9</v>
      </c>
      <c r="O157" s="220">
        <v>150817</v>
      </c>
      <c r="P157" s="220">
        <v>1312865</v>
      </c>
      <c r="Q157" s="221">
        <v>109437</v>
      </c>
      <c r="R157" s="222">
        <v>36688</v>
      </c>
      <c r="S157" s="223">
        <v>17556</v>
      </c>
      <c r="T157" s="224">
        <v>55193</v>
      </c>
      <c r="U157" s="167" t="str">
        <f t="shared" si="4"/>
        <v>〇</v>
      </c>
      <c r="V157" s="109"/>
    </row>
    <row r="158" spans="1:43" ht="18.75" customHeight="1">
      <c r="A158" s="403"/>
      <c r="B158" s="141" t="s">
        <v>308</v>
      </c>
      <c r="C158" s="213">
        <v>9485</v>
      </c>
      <c r="D158" s="214">
        <v>2204</v>
      </c>
      <c r="E158" s="214">
        <v>-3130</v>
      </c>
      <c r="F158" s="214">
        <v>-9355</v>
      </c>
      <c r="G158" s="215">
        <v>432541</v>
      </c>
      <c r="H158" s="216">
        <v>0.50600000000000001</v>
      </c>
      <c r="I158" s="217"/>
      <c r="J158" s="217"/>
      <c r="K158" s="217">
        <v>10.9</v>
      </c>
      <c r="L158" s="217">
        <v>164.6</v>
      </c>
      <c r="M158" s="218">
        <v>96.2</v>
      </c>
      <c r="N158" s="219">
        <v>50</v>
      </c>
      <c r="O158" s="220">
        <v>173890</v>
      </c>
      <c r="P158" s="220">
        <v>1275308</v>
      </c>
      <c r="Q158" s="221">
        <v>106201</v>
      </c>
      <c r="R158" s="222">
        <v>30462</v>
      </c>
      <c r="S158" s="223">
        <v>19849</v>
      </c>
      <c r="T158" s="224">
        <v>55890</v>
      </c>
      <c r="U158" s="167" t="str">
        <f t="shared" si="4"/>
        <v>〇</v>
      </c>
      <c r="V158" s="109"/>
    </row>
    <row r="159" spans="1:43" s="109" customFormat="1" ht="18.75" customHeight="1">
      <c r="A159" s="404"/>
      <c r="B159" s="191" t="s">
        <v>320</v>
      </c>
      <c r="C159" s="311">
        <v>8834</v>
      </c>
      <c r="D159" s="226">
        <v>1775</v>
      </c>
      <c r="E159" s="226">
        <v>-429</v>
      </c>
      <c r="F159" s="226">
        <v>7263</v>
      </c>
      <c r="G159" s="312">
        <v>438634</v>
      </c>
      <c r="H159" s="313">
        <v>0.52900000000000003</v>
      </c>
      <c r="I159" s="227"/>
      <c r="J159" s="227"/>
      <c r="K159" s="227">
        <v>10.9</v>
      </c>
      <c r="L159" s="227">
        <v>157.5</v>
      </c>
      <c r="M159" s="228">
        <v>94.1</v>
      </c>
      <c r="N159" s="319">
        <v>52</v>
      </c>
      <c r="O159" s="229">
        <v>170677</v>
      </c>
      <c r="P159" s="229">
        <v>1230038</v>
      </c>
      <c r="Q159" s="315">
        <v>109646</v>
      </c>
      <c r="R159" s="316">
        <v>38154</v>
      </c>
      <c r="S159" s="317">
        <v>21012</v>
      </c>
      <c r="T159" s="230">
        <v>50480</v>
      </c>
      <c r="U159" s="167" t="str">
        <f t="shared" si="4"/>
        <v>〇</v>
      </c>
      <c r="X159" s="108"/>
      <c r="Y159" s="108"/>
      <c r="Z159" s="108"/>
      <c r="AA159" s="108"/>
      <c r="AB159" s="108"/>
      <c r="AC159" s="108"/>
      <c r="AD159" s="108"/>
      <c r="AE159" s="108"/>
      <c r="AF159" s="108"/>
      <c r="AG159" s="108"/>
      <c r="AH159" s="108"/>
      <c r="AI159" s="108"/>
      <c r="AJ159" s="108"/>
      <c r="AK159" s="108"/>
      <c r="AL159" s="108"/>
      <c r="AM159" s="108"/>
      <c r="AN159" s="108"/>
      <c r="AO159" s="108"/>
      <c r="AP159" s="108"/>
      <c r="AQ159" s="108"/>
    </row>
    <row r="160" spans="1:43" ht="18.75" customHeight="1">
      <c r="A160" s="405" t="s">
        <v>40</v>
      </c>
      <c r="B160" s="141" t="s">
        <v>300</v>
      </c>
      <c r="C160" s="213">
        <v>39558</v>
      </c>
      <c r="D160" s="214">
        <v>21575</v>
      </c>
      <c r="E160" s="214">
        <v>16202</v>
      </c>
      <c r="F160" s="214">
        <v>21536</v>
      </c>
      <c r="G160" s="215">
        <v>567783</v>
      </c>
      <c r="H160" s="216">
        <v>0.61799999999999999</v>
      </c>
      <c r="I160" s="217"/>
      <c r="J160" s="217"/>
      <c r="K160" s="217">
        <v>13.1</v>
      </c>
      <c r="L160" s="217">
        <v>215.7</v>
      </c>
      <c r="M160" s="218">
        <v>93.5</v>
      </c>
      <c r="N160" s="225">
        <v>47.3</v>
      </c>
      <c r="O160" s="220">
        <v>129214</v>
      </c>
      <c r="P160" s="220">
        <v>2098367</v>
      </c>
      <c r="Q160" s="221">
        <v>128017</v>
      </c>
      <c r="R160" s="222">
        <v>16500</v>
      </c>
      <c r="S160" s="223">
        <v>19261</v>
      </c>
      <c r="T160" s="224">
        <v>92257</v>
      </c>
      <c r="U160" s="167" t="str">
        <f t="shared" si="4"/>
        <v>✖</v>
      </c>
      <c r="V160" s="109"/>
    </row>
    <row r="161" spans="1:43" ht="18.75" customHeight="1">
      <c r="A161" s="403"/>
      <c r="B161" s="141" t="s">
        <v>304</v>
      </c>
      <c r="C161" s="213">
        <v>35328</v>
      </c>
      <c r="D161" s="214">
        <v>13870</v>
      </c>
      <c r="E161" s="214">
        <v>-7704</v>
      </c>
      <c r="F161" s="214">
        <v>3096</v>
      </c>
      <c r="G161" s="215">
        <v>592600</v>
      </c>
      <c r="H161" s="216">
        <v>0.59299999999999997</v>
      </c>
      <c r="I161" s="217"/>
      <c r="J161" s="217"/>
      <c r="K161" s="217">
        <v>13.5</v>
      </c>
      <c r="L161" s="217">
        <v>196.6</v>
      </c>
      <c r="M161" s="218">
        <v>87.6</v>
      </c>
      <c r="N161" s="225">
        <v>45.9</v>
      </c>
      <c r="O161" s="220">
        <v>141881</v>
      </c>
      <c r="P161" s="220">
        <v>2102736</v>
      </c>
      <c r="Q161" s="221">
        <v>160049</v>
      </c>
      <c r="R161" s="222">
        <v>27300</v>
      </c>
      <c r="S161" s="223">
        <v>19321</v>
      </c>
      <c r="T161" s="224">
        <v>113428</v>
      </c>
      <c r="U161" s="167" t="str">
        <f t="shared" si="4"/>
        <v>〇</v>
      </c>
      <c r="V161" s="109"/>
    </row>
    <row r="162" spans="1:43" ht="18.75" customHeight="1">
      <c r="A162" s="403"/>
      <c r="B162" s="141" t="s">
        <v>305</v>
      </c>
      <c r="C162" s="213">
        <v>27984</v>
      </c>
      <c r="D162" s="214">
        <v>9582</v>
      </c>
      <c r="E162" s="214">
        <v>-4289</v>
      </c>
      <c r="F162" s="214">
        <v>-5996</v>
      </c>
      <c r="G162" s="215">
        <v>579289</v>
      </c>
      <c r="H162" s="216">
        <v>0.58199999999999996</v>
      </c>
      <c r="I162" s="217"/>
      <c r="J162" s="217"/>
      <c r="K162" s="217">
        <v>13.7</v>
      </c>
      <c r="L162" s="217">
        <v>200.4</v>
      </c>
      <c r="M162" s="218">
        <v>92.9</v>
      </c>
      <c r="N162" s="225">
        <v>49.9</v>
      </c>
      <c r="O162" s="220">
        <v>131741</v>
      </c>
      <c r="P162" s="220">
        <v>2078778</v>
      </c>
      <c r="Q162" s="221">
        <v>165516</v>
      </c>
      <c r="R162" s="222">
        <v>25593</v>
      </c>
      <c r="S162" s="223">
        <v>19437</v>
      </c>
      <c r="T162" s="224">
        <v>120486</v>
      </c>
      <c r="U162" s="167" t="str">
        <f t="shared" si="4"/>
        <v>〇</v>
      </c>
      <c r="V162" s="109"/>
    </row>
    <row r="163" spans="1:43" ht="18.75" customHeight="1">
      <c r="A163" s="403"/>
      <c r="B163" s="141" t="s">
        <v>308</v>
      </c>
      <c r="C163" s="213">
        <v>21940</v>
      </c>
      <c r="D163" s="214">
        <v>5467</v>
      </c>
      <c r="E163" s="214">
        <v>-4114</v>
      </c>
      <c r="F163" s="214">
        <v>690</v>
      </c>
      <c r="G163" s="215">
        <v>588218</v>
      </c>
      <c r="H163" s="216">
        <v>0.57899999999999996</v>
      </c>
      <c r="I163" s="217"/>
      <c r="J163" s="217"/>
      <c r="K163" s="217">
        <v>14.4</v>
      </c>
      <c r="L163" s="217">
        <v>195.3</v>
      </c>
      <c r="M163" s="218">
        <v>94.4</v>
      </c>
      <c r="N163" s="225">
        <v>53.7</v>
      </c>
      <c r="O163" s="220">
        <v>116258</v>
      </c>
      <c r="P163" s="220">
        <v>2047947</v>
      </c>
      <c r="Q163" s="221">
        <v>161571</v>
      </c>
      <c r="R163" s="222">
        <v>30397</v>
      </c>
      <c r="S163" s="223">
        <v>12526</v>
      </c>
      <c r="T163" s="224">
        <v>118648</v>
      </c>
      <c r="U163" s="167" t="str">
        <f t="shared" si="4"/>
        <v>〇</v>
      </c>
      <c r="V163" s="109"/>
    </row>
    <row r="164" spans="1:43" s="109" customFormat="1" ht="18.75" customHeight="1">
      <c r="A164" s="404"/>
      <c r="B164" s="191" t="s">
        <v>320</v>
      </c>
      <c r="C164" s="311">
        <v>20029</v>
      </c>
      <c r="D164" s="226">
        <v>4718</v>
      </c>
      <c r="E164" s="226">
        <v>-749</v>
      </c>
      <c r="F164" s="226">
        <v>1755</v>
      </c>
      <c r="G164" s="312">
        <v>599882</v>
      </c>
      <c r="H164" s="313">
        <v>0.60199999999999998</v>
      </c>
      <c r="I164" s="227"/>
      <c r="J164" s="227"/>
      <c r="K164" s="227">
        <v>14.8</v>
      </c>
      <c r="L164" s="227">
        <v>188.7</v>
      </c>
      <c r="M164" s="228">
        <v>94</v>
      </c>
      <c r="N164" s="314">
        <v>56.3</v>
      </c>
      <c r="O164" s="229">
        <v>143660</v>
      </c>
      <c r="P164" s="229">
        <v>2002470</v>
      </c>
      <c r="Q164" s="315">
        <v>162544</v>
      </c>
      <c r="R164" s="316">
        <v>32901</v>
      </c>
      <c r="S164" s="317">
        <v>8688</v>
      </c>
      <c r="T164" s="230">
        <v>120955</v>
      </c>
      <c r="U164" s="167" t="str">
        <f t="shared" si="4"/>
        <v>〇</v>
      </c>
      <c r="X164" s="108"/>
      <c r="Y164" s="108"/>
      <c r="Z164" s="108"/>
      <c r="AA164" s="108"/>
      <c r="AB164" s="108"/>
      <c r="AC164" s="108"/>
      <c r="AD164" s="108"/>
      <c r="AE164" s="108"/>
      <c r="AF164" s="108"/>
      <c r="AG164" s="108"/>
      <c r="AH164" s="108"/>
      <c r="AI164" s="108"/>
      <c r="AJ164" s="108"/>
      <c r="AK164" s="108"/>
      <c r="AL164" s="108"/>
      <c r="AM164" s="108"/>
      <c r="AN164" s="108"/>
      <c r="AO164" s="108"/>
      <c r="AP164" s="108"/>
      <c r="AQ164" s="108"/>
    </row>
    <row r="165" spans="1:43" ht="18.75" customHeight="1">
      <c r="A165" s="405" t="s">
        <v>83</v>
      </c>
      <c r="B165" s="141" t="s">
        <v>300</v>
      </c>
      <c r="C165" s="213">
        <v>30767</v>
      </c>
      <c r="D165" s="214">
        <v>13205</v>
      </c>
      <c r="E165" s="214">
        <v>5137</v>
      </c>
      <c r="F165" s="214">
        <v>3967</v>
      </c>
      <c r="G165" s="215">
        <v>254613</v>
      </c>
      <c r="H165" s="216">
        <v>0.32700000000000001</v>
      </c>
      <c r="I165" s="217"/>
      <c r="J165" s="217"/>
      <c r="K165" s="217">
        <v>11.3</v>
      </c>
      <c r="L165" s="217">
        <v>172.8</v>
      </c>
      <c r="M165" s="218">
        <v>93.1</v>
      </c>
      <c r="N165" s="219">
        <v>38.6</v>
      </c>
      <c r="O165" s="220">
        <v>57235</v>
      </c>
      <c r="P165" s="220">
        <v>818757</v>
      </c>
      <c r="Q165" s="221">
        <v>65548</v>
      </c>
      <c r="R165" s="222">
        <v>12970</v>
      </c>
      <c r="S165" s="223">
        <v>11421</v>
      </c>
      <c r="T165" s="224">
        <v>41157</v>
      </c>
      <c r="U165" s="167" t="str">
        <f t="shared" si="4"/>
        <v>〇</v>
      </c>
      <c r="V165" s="109"/>
    </row>
    <row r="166" spans="1:43" ht="18.75" customHeight="1">
      <c r="A166" s="403"/>
      <c r="B166" s="141" t="s">
        <v>304</v>
      </c>
      <c r="C166" s="213">
        <v>32110</v>
      </c>
      <c r="D166" s="214">
        <v>15809</v>
      </c>
      <c r="E166" s="214">
        <v>2605</v>
      </c>
      <c r="F166" s="214">
        <v>4306</v>
      </c>
      <c r="G166" s="215">
        <v>266945</v>
      </c>
      <c r="H166" s="216">
        <v>0.312</v>
      </c>
      <c r="I166" s="217"/>
      <c r="J166" s="217"/>
      <c r="K166" s="217">
        <v>11.3</v>
      </c>
      <c r="L166" s="217">
        <v>156.9</v>
      </c>
      <c r="M166" s="218">
        <v>86.9</v>
      </c>
      <c r="N166" s="219">
        <v>38.5</v>
      </c>
      <c r="O166" s="220">
        <v>38126</v>
      </c>
      <c r="P166" s="220">
        <v>812267</v>
      </c>
      <c r="Q166" s="221">
        <v>80229</v>
      </c>
      <c r="R166" s="222">
        <v>14671</v>
      </c>
      <c r="S166" s="223">
        <v>20621</v>
      </c>
      <c r="T166" s="224">
        <v>44937</v>
      </c>
      <c r="U166" s="167" t="str">
        <f t="shared" si="4"/>
        <v>〇</v>
      </c>
      <c r="V166" s="109"/>
    </row>
    <row r="167" spans="1:43" ht="18.75" customHeight="1">
      <c r="A167" s="403"/>
      <c r="B167" s="141" t="s">
        <v>305</v>
      </c>
      <c r="C167" s="213">
        <v>27987</v>
      </c>
      <c r="D167" s="214">
        <v>11550</v>
      </c>
      <c r="E167" s="214">
        <v>-4260</v>
      </c>
      <c r="F167" s="214">
        <v>741</v>
      </c>
      <c r="G167" s="215">
        <v>258555</v>
      </c>
      <c r="H167" s="216">
        <v>0.312</v>
      </c>
      <c r="I167" s="217"/>
      <c r="J167" s="217"/>
      <c r="K167" s="217">
        <v>11.8</v>
      </c>
      <c r="L167" s="217">
        <v>154.19999999999999</v>
      </c>
      <c r="M167" s="218">
        <v>90.9</v>
      </c>
      <c r="N167" s="219">
        <v>41.2</v>
      </c>
      <c r="O167" s="220">
        <v>29582</v>
      </c>
      <c r="P167" s="220">
        <v>791990</v>
      </c>
      <c r="Q167" s="221">
        <v>87845</v>
      </c>
      <c r="R167" s="222">
        <v>19672</v>
      </c>
      <c r="S167" s="223">
        <v>25817</v>
      </c>
      <c r="T167" s="224">
        <v>42356</v>
      </c>
      <c r="U167" s="167" t="str">
        <f t="shared" si="4"/>
        <v>〇</v>
      </c>
      <c r="V167" s="109"/>
    </row>
    <row r="168" spans="1:43" ht="18.75" customHeight="1">
      <c r="A168" s="403"/>
      <c r="B168" s="141" t="s">
        <v>308</v>
      </c>
      <c r="C168" s="213">
        <v>31308</v>
      </c>
      <c r="D168" s="214">
        <v>15010</v>
      </c>
      <c r="E168" s="214">
        <v>3460</v>
      </c>
      <c r="F168" s="214">
        <v>2762</v>
      </c>
      <c r="G168" s="215">
        <v>256923</v>
      </c>
      <c r="H168" s="216">
        <v>0.315</v>
      </c>
      <c r="I168" s="217"/>
      <c r="J168" s="217"/>
      <c r="K168" s="217">
        <v>12.3</v>
      </c>
      <c r="L168" s="217">
        <v>152.19999999999999</v>
      </c>
      <c r="M168" s="218">
        <v>89.7</v>
      </c>
      <c r="N168" s="219">
        <v>43</v>
      </c>
      <c r="O168" s="220">
        <v>29991</v>
      </c>
      <c r="P168" s="220">
        <v>774308</v>
      </c>
      <c r="Q168" s="221">
        <v>91129</v>
      </c>
      <c r="R168" s="222">
        <v>18974</v>
      </c>
      <c r="S168" s="223">
        <v>27757</v>
      </c>
      <c r="T168" s="224">
        <v>44398</v>
      </c>
      <c r="U168" s="167" t="str">
        <f t="shared" si="4"/>
        <v>〇</v>
      </c>
      <c r="V168" s="109"/>
    </row>
    <row r="169" spans="1:43" s="109" customFormat="1" ht="18.75" customHeight="1">
      <c r="A169" s="404"/>
      <c r="B169" s="191" t="s">
        <v>320</v>
      </c>
      <c r="C169" s="311">
        <v>26101</v>
      </c>
      <c r="D169" s="226">
        <v>11537</v>
      </c>
      <c r="E169" s="226">
        <v>-3473</v>
      </c>
      <c r="F169" s="226">
        <v>-3859</v>
      </c>
      <c r="G169" s="312">
        <v>260520</v>
      </c>
      <c r="H169" s="313">
        <v>0.33554</v>
      </c>
      <c r="I169" s="227"/>
      <c r="J169" s="227"/>
      <c r="K169" s="227">
        <v>12.7</v>
      </c>
      <c r="L169" s="227">
        <v>146.6</v>
      </c>
      <c r="M169" s="228">
        <v>92.2</v>
      </c>
      <c r="N169" s="319">
        <v>43.6</v>
      </c>
      <c r="O169" s="229">
        <v>24100</v>
      </c>
      <c r="P169" s="229">
        <v>761817</v>
      </c>
      <c r="Q169" s="315">
        <v>98148</v>
      </c>
      <c r="R169" s="316">
        <v>18587</v>
      </c>
      <c r="S169" s="317">
        <v>29418</v>
      </c>
      <c r="T169" s="230">
        <v>50143</v>
      </c>
      <c r="U169" s="167" t="str">
        <f t="shared" si="4"/>
        <v>〇</v>
      </c>
      <c r="X169" s="108"/>
      <c r="Y169" s="108"/>
      <c r="Z169" s="108"/>
      <c r="AA169" s="108"/>
      <c r="AB169" s="108"/>
      <c r="AC169" s="108"/>
      <c r="AD169" s="108"/>
      <c r="AE169" s="108"/>
      <c r="AF169" s="108"/>
      <c r="AG169" s="108"/>
      <c r="AH169" s="108"/>
      <c r="AI169" s="108"/>
      <c r="AJ169" s="108"/>
      <c r="AK169" s="108"/>
      <c r="AL169" s="108"/>
      <c r="AM169" s="108"/>
      <c r="AN169" s="108"/>
      <c r="AO169" s="108"/>
      <c r="AP169" s="108"/>
      <c r="AQ169" s="108"/>
    </row>
    <row r="170" spans="1:43" ht="18.75" customHeight="1">
      <c r="A170" s="405" t="s">
        <v>143</v>
      </c>
      <c r="B170" s="141" t="s">
        <v>300</v>
      </c>
      <c r="C170" s="213">
        <v>15346</v>
      </c>
      <c r="D170" s="214">
        <v>5207</v>
      </c>
      <c r="E170" s="214">
        <v>4088</v>
      </c>
      <c r="F170" s="214">
        <v>4091</v>
      </c>
      <c r="G170" s="215">
        <v>267553</v>
      </c>
      <c r="H170" s="216">
        <v>0.27400000000000002</v>
      </c>
      <c r="I170" s="217"/>
      <c r="J170" s="217"/>
      <c r="K170" s="217">
        <v>10.6</v>
      </c>
      <c r="L170" s="217">
        <v>187.9</v>
      </c>
      <c r="M170" s="218">
        <v>96.1</v>
      </c>
      <c r="N170" s="219">
        <v>22.1</v>
      </c>
      <c r="O170" s="220">
        <v>80435</v>
      </c>
      <c r="P170" s="220">
        <v>890425</v>
      </c>
      <c r="Q170" s="221">
        <v>38181</v>
      </c>
      <c r="R170" s="222">
        <v>6807</v>
      </c>
      <c r="S170" s="223">
        <v>10684</v>
      </c>
      <c r="T170" s="224">
        <v>20690</v>
      </c>
      <c r="U170" s="167" t="str">
        <f t="shared" si="4"/>
        <v>〇</v>
      </c>
      <c r="V170" s="109"/>
    </row>
    <row r="171" spans="1:43" ht="18.75" customHeight="1">
      <c r="A171" s="403"/>
      <c r="B171" s="141" t="s">
        <v>304</v>
      </c>
      <c r="C171" s="213">
        <v>13571</v>
      </c>
      <c r="D171" s="214">
        <v>1994</v>
      </c>
      <c r="E171" s="214">
        <v>-3213</v>
      </c>
      <c r="F171" s="214">
        <v>6609</v>
      </c>
      <c r="G171" s="215">
        <v>279802</v>
      </c>
      <c r="H171" s="216">
        <v>0.26100000000000001</v>
      </c>
      <c r="I171" s="217"/>
      <c r="J171" s="217"/>
      <c r="K171" s="217">
        <v>10.6</v>
      </c>
      <c r="L171" s="217">
        <v>173.3</v>
      </c>
      <c r="M171" s="218">
        <v>89.6</v>
      </c>
      <c r="N171" s="219">
        <v>23.5</v>
      </c>
      <c r="O171" s="220">
        <v>80125</v>
      </c>
      <c r="P171" s="220">
        <v>901012</v>
      </c>
      <c r="Q171" s="221">
        <v>47401</v>
      </c>
      <c r="R171" s="222">
        <v>19232</v>
      </c>
      <c r="S171" s="223">
        <v>10760</v>
      </c>
      <c r="T171" s="224">
        <v>17409</v>
      </c>
      <c r="U171" s="167" t="str">
        <f t="shared" si="4"/>
        <v>〇</v>
      </c>
      <c r="V171" s="109"/>
    </row>
    <row r="172" spans="1:43" ht="18.75" customHeight="1">
      <c r="A172" s="403"/>
      <c r="B172" s="141" t="s">
        <v>305</v>
      </c>
      <c r="C172" s="213">
        <v>13206</v>
      </c>
      <c r="D172" s="214">
        <v>3674</v>
      </c>
      <c r="E172" s="214">
        <v>1680</v>
      </c>
      <c r="F172" s="214">
        <v>1684</v>
      </c>
      <c r="G172" s="215">
        <v>271082</v>
      </c>
      <c r="H172" s="216">
        <v>0.26113999999999998</v>
      </c>
      <c r="I172" s="217"/>
      <c r="J172" s="217"/>
      <c r="K172" s="217">
        <v>11.1</v>
      </c>
      <c r="L172" s="217">
        <v>176.4</v>
      </c>
      <c r="M172" s="218">
        <v>95.5</v>
      </c>
      <c r="N172" s="219">
        <v>25</v>
      </c>
      <c r="O172" s="220">
        <v>81582</v>
      </c>
      <c r="P172" s="220">
        <v>892010</v>
      </c>
      <c r="Q172" s="221">
        <v>48885</v>
      </c>
      <c r="R172" s="222">
        <v>20233</v>
      </c>
      <c r="S172" s="223">
        <v>13113</v>
      </c>
      <c r="T172" s="224">
        <v>15539</v>
      </c>
      <c r="U172" s="167" t="str">
        <f t="shared" si="4"/>
        <v>〇</v>
      </c>
      <c r="V172" s="109"/>
    </row>
    <row r="173" spans="1:43" ht="18.75" customHeight="1">
      <c r="A173" s="403"/>
      <c r="B173" s="141" t="s">
        <v>308</v>
      </c>
      <c r="C173" s="213">
        <v>10330</v>
      </c>
      <c r="D173" s="214">
        <v>2724</v>
      </c>
      <c r="E173" s="214">
        <v>-950</v>
      </c>
      <c r="F173" s="214">
        <v>-944</v>
      </c>
      <c r="G173" s="215">
        <v>269981</v>
      </c>
      <c r="H173" s="351">
        <v>0.26140000000000002</v>
      </c>
      <c r="I173" s="217"/>
      <c r="J173" s="217"/>
      <c r="K173" s="217">
        <v>11.7</v>
      </c>
      <c r="L173" s="217">
        <v>177.3</v>
      </c>
      <c r="M173" s="218">
        <v>97.1</v>
      </c>
      <c r="N173" s="219">
        <v>26.7</v>
      </c>
      <c r="O173" s="220">
        <v>84908</v>
      </c>
      <c r="P173" s="220">
        <v>878423</v>
      </c>
      <c r="Q173" s="221">
        <v>48817</v>
      </c>
      <c r="R173" s="222">
        <v>22076</v>
      </c>
      <c r="S173" s="223">
        <v>9130</v>
      </c>
      <c r="T173" s="224">
        <v>17611</v>
      </c>
      <c r="U173" s="167" t="str">
        <f t="shared" ref="U173:U208" si="7">IF(R173+S173+T173=Q173,"〇","✖")</f>
        <v>〇</v>
      </c>
      <c r="V173" s="109"/>
    </row>
    <row r="174" spans="1:43" s="109" customFormat="1" ht="18.75" customHeight="1">
      <c r="A174" s="404"/>
      <c r="B174" s="191" t="s">
        <v>320</v>
      </c>
      <c r="C174" s="311">
        <v>10313</v>
      </c>
      <c r="D174" s="226">
        <v>3608</v>
      </c>
      <c r="E174" s="226">
        <v>884</v>
      </c>
      <c r="F174" s="226">
        <v>896</v>
      </c>
      <c r="G174" s="312">
        <v>272661</v>
      </c>
      <c r="H174" s="313">
        <v>0.27500000000000002</v>
      </c>
      <c r="I174" s="227"/>
      <c r="J174" s="227"/>
      <c r="K174" s="227">
        <v>12.3</v>
      </c>
      <c r="L174" s="227">
        <v>178.4</v>
      </c>
      <c r="M174" s="228">
        <v>98.9</v>
      </c>
      <c r="N174" s="319">
        <v>27.1</v>
      </c>
      <c r="O174" s="229">
        <v>70691</v>
      </c>
      <c r="P174" s="229">
        <v>868326</v>
      </c>
      <c r="Q174" s="315">
        <v>52860</v>
      </c>
      <c r="R174" s="316">
        <v>23449</v>
      </c>
      <c r="S174" s="317">
        <v>13160</v>
      </c>
      <c r="T174" s="230">
        <v>16251</v>
      </c>
      <c r="U174" s="167" t="str">
        <f t="shared" si="7"/>
        <v>〇</v>
      </c>
      <c r="X174" s="108"/>
      <c r="Y174" s="108"/>
      <c r="Z174" s="108"/>
      <c r="AA174" s="108"/>
      <c r="AB174" s="108"/>
      <c r="AC174" s="108"/>
      <c r="AD174" s="108"/>
      <c r="AE174" s="108"/>
      <c r="AF174" s="108"/>
      <c r="AG174" s="108"/>
      <c r="AH174" s="108"/>
      <c r="AI174" s="108"/>
      <c r="AJ174" s="108"/>
      <c r="AK174" s="108"/>
      <c r="AL174" s="108"/>
      <c r="AM174" s="108"/>
      <c r="AN174" s="108"/>
      <c r="AO174" s="108"/>
      <c r="AP174" s="108"/>
      <c r="AQ174" s="108"/>
    </row>
    <row r="175" spans="1:43" ht="18.75" customHeight="1">
      <c r="A175" s="405" t="s">
        <v>41</v>
      </c>
      <c r="B175" s="141" t="s">
        <v>300</v>
      </c>
      <c r="C175" s="231">
        <v>91588</v>
      </c>
      <c r="D175" s="214">
        <v>7252</v>
      </c>
      <c r="E175" s="214">
        <v>3170</v>
      </c>
      <c r="F175" s="214">
        <v>378</v>
      </c>
      <c r="G175" s="215">
        <v>950798</v>
      </c>
      <c r="H175" s="216">
        <v>0.65800000000000003</v>
      </c>
      <c r="I175" s="217"/>
      <c r="J175" s="217"/>
      <c r="K175" s="217">
        <v>11.5</v>
      </c>
      <c r="L175" s="217">
        <v>262.5</v>
      </c>
      <c r="M175" s="218">
        <v>97.1</v>
      </c>
      <c r="N175" s="219">
        <v>45.1</v>
      </c>
      <c r="O175" s="220">
        <v>42546</v>
      </c>
      <c r="P175" s="220">
        <v>3775546</v>
      </c>
      <c r="Q175" s="221">
        <v>80390</v>
      </c>
      <c r="R175" s="222">
        <v>7694</v>
      </c>
      <c r="S175" s="223">
        <v>21243</v>
      </c>
      <c r="T175" s="224">
        <v>51453</v>
      </c>
      <c r="U175" s="167" t="str">
        <f t="shared" si="7"/>
        <v>〇</v>
      </c>
      <c r="V175" s="109"/>
    </row>
    <row r="176" spans="1:43" ht="18.75" customHeight="1">
      <c r="A176" s="403"/>
      <c r="B176" s="141" t="s">
        <v>304</v>
      </c>
      <c r="C176" s="231">
        <v>54476</v>
      </c>
      <c r="D176" s="214">
        <v>8826</v>
      </c>
      <c r="E176" s="214">
        <v>1574</v>
      </c>
      <c r="F176" s="214">
        <v>11811</v>
      </c>
      <c r="G176" s="215">
        <v>1001854</v>
      </c>
      <c r="H176" s="216">
        <v>0.628</v>
      </c>
      <c r="I176" s="217"/>
      <c r="J176" s="217"/>
      <c r="K176" s="217">
        <v>11.1</v>
      </c>
      <c r="L176" s="217">
        <v>245.6</v>
      </c>
      <c r="M176" s="218">
        <v>89.2</v>
      </c>
      <c r="N176" s="219">
        <v>46.1</v>
      </c>
      <c r="O176" s="220">
        <v>34610</v>
      </c>
      <c r="P176" s="220">
        <v>3883339</v>
      </c>
      <c r="Q176" s="221">
        <v>156839</v>
      </c>
      <c r="R176" s="222">
        <v>34979</v>
      </c>
      <c r="S176" s="223">
        <v>71054</v>
      </c>
      <c r="T176" s="224">
        <v>50806</v>
      </c>
      <c r="U176" s="167" t="str">
        <f t="shared" si="7"/>
        <v>〇</v>
      </c>
      <c r="V176" s="109"/>
    </row>
    <row r="177" spans="1:43" ht="18.75" customHeight="1">
      <c r="A177" s="403"/>
      <c r="B177" s="141" t="s">
        <v>305</v>
      </c>
      <c r="C177" s="231">
        <v>74728.899999999994</v>
      </c>
      <c r="D177" s="214">
        <v>9238</v>
      </c>
      <c r="E177" s="214">
        <v>412</v>
      </c>
      <c r="F177" s="214">
        <v>423</v>
      </c>
      <c r="G177" s="215">
        <v>988028.1</v>
      </c>
      <c r="H177" s="216">
        <v>0.62</v>
      </c>
      <c r="I177" s="217"/>
      <c r="J177" s="217"/>
      <c r="K177" s="217">
        <v>11.2</v>
      </c>
      <c r="L177" s="217">
        <v>250.7</v>
      </c>
      <c r="M177" s="218">
        <v>96.2</v>
      </c>
      <c r="N177" s="219">
        <v>55</v>
      </c>
      <c r="O177" s="220">
        <v>49708.5</v>
      </c>
      <c r="P177" s="220">
        <v>3805307.8</v>
      </c>
      <c r="Q177" s="221">
        <v>180114.59999999998</v>
      </c>
      <c r="R177" s="222">
        <v>45627.1</v>
      </c>
      <c r="S177" s="223">
        <v>69200.3</v>
      </c>
      <c r="T177" s="224">
        <v>65287.199999999997</v>
      </c>
      <c r="U177" s="167" t="str">
        <f t="shared" si="7"/>
        <v>〇</v>
      </c>
      <c r="V177" s="109"/>
    </row>
    <row r="178" spans="1:43" ht="18.75" customHeight="1">
      <c r="A178" s="403"/>
      <c r="B178" s="141" t="s">
        <v>308</v>
      </c>
      <c r="C178" s="231">
        <v>60906</v>
      </c>
      <c r="D178" s="214">
        <v>11837</v>
      </c>
      <c r="E178" s="214">
        <v>-18359</v>
      </c>
      <c r="F178" s="214">
        <v>-31720</v>
      </c>
      <c r="G178" s="215">
        <v>1007208</v>
      </c>
      <c r="H178" s="216">
        <v>0.61395999999999995</v>
      </c>
      <c r="I178" s="217"/>
      <c r="J178" s="217"/>
      <c r="K178" s="217">
        <v>11.3</v>
      </c>
      <c r="L178" s="217">
        <v>248.4</v>
      </c>
      <c r="M178" s="218">
        <v>97.3</v>
      </c>
      <c r="N178" s="219">
        <v>57.9</v>
      </c>
      <c r="O178" s="220">
        <v>75201</v>
      </c>
      <c r="P178" s="220">
        <v>3769284</v>
      </c>
      <c r="Q178" s="221">
        <v>190048</v>
      </c>
      <c r="R178" s="222">
        <v>47365</v>
      </c>
      <c r="S178" s="223">
        <v>60206</v>
      </c>
      <c r="T178" s="224">
        <v>82477</v>
      </c>
      <c r="U178" s="167" t="str">
        <f t="shared" si="7"/>
        <v>〇</v>
      </c>
      <c r="V178" s="109"/>
    </row>
    <row r="179" spans="1:43" s="109" customFormat="1" ht="18.75" customHeight="1">
      <c r="A179" s="404"/>
      <c r="B179" s="191" t="s">
        <v>320</v>
      </c>
      <c r="C179" s="318">
        <v>61074</v>
      </c>
      <c r="D179" s="226">
        <v>12879</v>
      </c>
      <c r="E179" s="226">
        <v>1042</v>
      </c>
      <c r="F179" s="226">
        <v>15232</v>
      </c>
      <c r="G179" s="312">
        <v>1029809</v>
      </c>
      <c r="H179" s="313">
        <v>0.63600000000000001</v>
      </c>
      <c r="I179" s="227"/>
      <c r="J179" s="227"/>
      <c r="K179" s="227">
        <v>11.9</v>
      </c>
      <c r="L179" s="227">
        <v>245.3</v>
      </c>
      <c r="M179" s="228">
        <v>95.6</v>
      </c>
      <c r="N179" s="319">
        <v>59.1</v>
      </c>
      <c r="O179" s="229">
        <v>91153</v>
      </c>
      <c r="P179" s="229">
        <v>3717448</v>
      </c>
      <c r="Q179" s="315">
        <v>181147</v>
      </c>
      <c r="R179" s="316">
        <v>67474</v>
      </c>
      <c r="S179" s="317">
        <v>34357</v>
      </c>
      <c r="T179" s="230">
        <v>79316</v>
      </c>
      <c r="U179" s="167" t="str">
        <f t="shared" si="7"/>
        <v>〇</v>
      </c>
      <c r="X179" s="108"/>
      <c r="Y179" s="108"/>
      <c r="Z179" s="108"/>
      <c r="AA179" s="108"/>
      <c r="AB179" s="108"/>
      <c r="AC179" s="108"/>
      <c r="AD179" s="108"/>
      <c r="AE179" s="108"/>
      <c r="AF179" s="108"/>
      <c r="AG179" s="108"/>
      <c r="AH179" s="108"/>
      <c r="AI179" s="108"/>
      <c r="AJ179" s="108"/>
      <c r="AK179" s="108"/>
      <c r="AL179" s="108"/>
      <c r="AM179" s="108"/>
      <c r="AN179" s="108"/>
      <c r="AO179" s="108"/>
      <c r="AP179" s="108"/>
      <c r="AQ179" s="108"/>
    </row>
    <row r="180" spans="1:43" ht="18.75" customHeight="1">
      <c r="A180" s="405" t="s">
        <v>142</v>
      </c>
      <c r="B180" s="141" t="s">
        <v>300</v>
      </c>
      <c r="C180" s="231">
        <v>16389</v>
      </c>
      <c r="D180" s="214">
        <v>9363</v>
      </c>
      <c r="E180" s="214">
        <v>3884</v>
      </c>
      <c r="F180" s="214">
        <v>4594</v>
      </c>
      <c r="G180" s="215">
        <v>261465</v>
      </c>
      <c r="H180" s="216">
        <v>0.35599999999999998</v>
      </c>
      <c r="I180" s="217"/>
      <c r="J180" s="217"/>
      <c r="K180" s="217">
        <v>8.4</v>
      </c>
      <c r="L180" s="217">
        <v>120.1</v>
      </c>
      <c r="M180" s="218">
        <v>93.8</v>
      </c>
      <c r="N180" s="219">
        <v>39.700000000000003</v>
      </c>
      <c r="O180" s="220">
        <v>40197</v>
      </c>
      <c r="P180" s="220">
        <v>720776</v>
      </c>
      <c r="Q180" s="221">
        <v>17953</v>
      </c>
      <c r="R180" s="222">
        <v>17731</v>
      </c>
      <c r="S180" s="233" t="s">
        <v>302</v>
      </c>
      <c r="T180" s="224">
        <v>222</v>
      </c>
      <c r="U180" s="167" t="e">
        <f>IF(R180+S180+T180=Q180,"〇","✖")</f>
        <v>#VALUE!</v>
      </c>
      <c r="V180" s="109"/>
    </row>
    <row r="181" spans="1:43" ht="18.75" customHeight="1">
      <c r="A181" s="403"/>
      <c r="B181" s="141" t="s">
        <v>304</v>
      </c>
      <c r="C181" s="231">
        <v>9240</v>
      </c>
      <c r="D181" s="214">
        <v>1399</v>
      </c>
      <c r="E181" s="214">
        <v>-7964</v>
      </c>
      <c r="F181" s="214">
        <v>-6952</v>
      </c>
      <c r="G181" s="215">
        <v>272020</v>
      </c>
      <c r="H181" s="216">
        <v>0.34200000000000003</v>
      </c>
      <c r="I181" s="217"/>
      <c r="J181" s="217"/>
      <c r="K181" s="217">
        <v>8.4</v>
      </c>
      <c r="L181" s="217">
        <v>117</v>
      </c>
      <c r="M181" s="218">
        <v>88.8</v>
      </c>
      <c r="N181" s="219">
        <v>38.200000000000003</v>
      </c>
      <c r="O181" s="220">
        <v>45758</v>
      </c>
      <c r="P181" s="220">
        <v>743242</v>
      </c>
      <c r="Q181" s="221">
        <v>73289</v>
      </c>
      <c r="R181" s="222">
        <v>18741</v>
      </c>
      <c r="S181" s="223">
        <v>17283</v>
      </c>
      <c r="T181" s="224">
        <v>37265</v>
      </c>
      <c r="U181" s="167" t="str">
        <f t="shared" si="7"/>
        <v>〇</v>
      </c>
      <c r="V181" s="109"/>
    </row>
    <row r="182" spans="1:43" ht="18.75" customHeight="1">
      <c r="A182" s="403"/>
      <c r="B182" s="141" t="s">
        <v>305</v>
      </c>
      <c r="C182" s="231">
        <v>17918</v>
      </c>
      <c r="D182" s="214">
        <v>11081</v>
      </c>
      <c r="E182" s="214">
        <v>9682</v>
      </c>
      <c r="F182" s="214">
        <v>8976</v>
      </c>
      <c r="G182" s="215">
        <v>266020</v>
      </c>
      <c r="H182" s="216">
        <v>0.34090999999999999</v>
      </c>
      <c r="I182" s="217"/>
      <c r="J182" s="217"/>
      <c r="K182" s="217">
        <v>8.9</v>
      </c>
      <c r="L182" s="217">
        <v>133.30000000000001</v>
      </c>
      <c r="M182" s="218">
        <v>93.5</v>
      </c>
      <c r="N182" s="219">
        <v>38.700000000000003</v>
      </c>
      <c r="O182" s="220">
        <v>43227</v>
      </c>
      <c r="P182" s="220">
        <v>760418</v>
      </c>
      <c r="Q182" s="221">
        <v>72734</v>
      </c>
      <c r="R182" s="222">
        <v>18004</v>
      </c>
      <c r="S182" s="223">
        <v>15929</v>
      </c>
      <c r="T182" s="224">
        <v>38801</v>
      </c>
      <c r="U182" s="167" t="str">
        <f>IF(R182+S182+T182=Q182,"〇","✖")</f>
        <v>〇</v>
      </c>
      <c r="V182" s="109"/>
    </row>
    <row r="183" spans="1:43" ht="18.75" customHeight="1">
      <c r="A183" s="403"/>
      <c r="B183" s="141" t="s">
        <v>308</v>
      </c>
      <c r="C183" s="231">
        <v>16040</v>
      </c>
      <c r="D183" s="214">
        <v>9639</v>
      </c>
      <c r="E183" s="214">
        <v>-1441</v>
      </c>
      <c r="F183" s="214">
        <v>-1624</v>
      </c>
      <c r="G183" s="215">
        <v>267714</v>
      </c>
      <c r="H183" s="216">
        <v>0.3412</v>
      </c>
      <c r="I183" s="217"/>
      <c r="J183" s="217"/>
      <c r="K183" s="217">
        <v>9.6999999999999993</v>
      </c>
      <c r="L183" s="217">
        <v>135.30000000000001</v>
      </c>
      <c r="M183" s="218">
        <v>93.9</v>
      </c>
      <c r="N183" s="219">
        <v>43.4</v>
      </c>
      <c r="O183" s="220">
        <v>47551</v>
      </c>
      <c r="P183" s="220">
        <v>750844</v>
      </c>
      <c r="Q183" s="221">
        <v>75456</v>
      </c>
      <c r="R183" s="222">
        <v>17797</v>
      </c>
      <c r="S183" s="223">
        <v>17166</v>
      </c>
      <c r="T183" s="224">
        <v>40493</v>
      </c>
      <c r="U183" s="167" t="str">
        <f t="shared" si="7"/>
        <v>〇</v>
      </c>
      <c r="V183" s="109"/>
    </row>
    <row r="184" spans="1:43" s="109" customFormat="1" ht="18.75" customHeight="1">
      <c r="A184" s="404"/>
      <c r="B184" s="191" t="s">
        <v>320</v>
      </c>
      <c r="C184" s="318">
        <v>12618</v>
      </c>
      <c r="D184" s="226">
        <v>6108</v>
      </c>
      <c r="E184" s="226">
        <v>-3531</v>
      </c>
      <c r="F184" s="226">
        <v>-3830</v>
      </c>
      <c r="G184" s="312">
        <v>274028</v>
      </c>
      <c r="H184" s="313">
        <v>0.36077999999999999</v>
      </c>
      <c r="I184" s="227"/>
      <c r="J184" s="227"/>
      <c r="K184" s="227">
        <v>10.6</v>
      </c>
      <c r="L184" s="227">
        <v>137.19999999999999</v>
      </c>
      <c r="M184" s="228">
        <v>96</v>
      </c>
      <c r="N184" s="319">
        <v>43.9</v>
      </c>
      <c r="O184" s="229">
        <v>46560</v>
      </c>
      <c r="P184" s="229">
        <v>737607</v>
      </c>
      <c r="Q184" s="315">
        <v>64054</v>
      </c>
      <c r="R184" s="316">
        <v>17483</v>
      </c>
      <c r="S184" s="317">
        <v>18854</v>
      </c>
      <c r="T184" s="230">
        <v>27717</v>
      </c>
      <c r="U184" s="167" t="str">
        <f t="shared" si="7"/>
        <v>〇</v>
      </c>
      <c r="X184" s="108"/>
      <c r="Y184" s="108"/>
      <c r="Z184" s="108"/>
      <c r="AA184" s="108"/>
      <c r="AB184" s="108"/>
      <c r="AC184" s="108"/>
      <c r="AD184" s="108"/>
      <c r="AE184" s="108"/>
      <c r="AF184" s="108"/>
      <c r="AG184" s="108"/>
      <c r="AH184" s="108"/>
      <c r="AI184" s="108"/>
      <c r="AJ184" s="108"/>
      <c r="AK184" s="108"/>
      <c r="AL184" s="108"/>
      <c r="AM184" s="108"/>
      <c r="AN184" s="108"/>
      <c r="AO184" s="108"/>
      <c r="AP184" s="108"/>
      <c r="AQ184" s="108"/>
    </row>
    <row r="185" spans="1:43" ht="18.75" customHeight="1">
      <c r="A185" s="405" t="s">
        <v>139</v>
      </c>
      <c r="B185" s="141" t="s">
        <v>300</v>
      </c>
      <c r="C185" s="231">
        <v>18524</v>
      </c>
      <c r="D185" s="214">
        <v>976</v>
      </c>
      <c r="E185" s="214">
        <v>39</v>
      </c>
      <c r="F185" s="214">
        <v>208</v>
      </c>
      <c r="G185" s="215">
        <v>387621</v>
      </c>
      <c r="H185" s="216">
        <v>0.34799999999999998</v>
      </c>
      <c r="I185" s="217"/>
      <c r="J185" s="217"/>
      <c r="K185" s="217">
        <v>10.8</v>
      </c>
      <c r="L185" s="217">
        <v>193.2</v>
      </c>
      <c r="M185" s="218">
        <v>96.6</v>
      </c>
      <c r="N185" s="219">
        <v>32.799999999999997</v>
      </c>
      <c r="O185" s="220">
        <v>87771</v>
      </c>
      <c r="P185" s="220">
        <v>1258473</v>
      </c>
      <c r="Q185" s="221">
        <v>60293</v>
      </c>
      <c r="R185" s="222">
        <v>7687</v>
      </c>
      <c r="S185" s="223">
        <v>8465</v>
      </c>
      <c r="T185" s="224">
        <v>44141</v>
      </c>
      <c r="U185" s="167" t="str">
        <f t="shared" si="7"/>
        <v>〇</v>
      </c>
      <c r="V185" s="109"/>
    </row>
    <row r="186" spans="1:43" ht="18.75" customHeight="1">
      <c r="A186" s="403"/>
      <c r="B186" s="141" t="s">
        <v>304</v>
      </c>
      <c r="C186" s="213">
        <v>25253</v>
      </c>
      <c r="D186" s="214">
        <v>758</v>
      </c>
      <c r="E186" s="214">
        <v>-217</v>
      </c>
      <c r="F186" s="214">
        <v>12272</v>
      </c>
      <c r="G186" s="215">
        <v>401162</v>
      </c>
      <c r="H186" s="216">
        <v>0.33500000000000002</v>
      </c>
      <c r="I186" s="217"/>
      <c r="J186" s="217"/>
      <c r="K186" s="217">
        <v>10.1</v>
      </c>
      <c r="L186" s="217">
        <v>178.1</v>
      </c>
      <c r="M186" s="218">
        <v>89.2</v>
      </c>
      <c r="N186" s="225">
        <v>30.6</v>
      </c>
      <c r="O186" s="220">
        <v>14</v>
      </c>
      <c r="P186" s="220">
        <v>1269996</v>
      </c>
      <c r="Q186" s="221">
        <v>83342</v>
      </c>
      <c r="R186" s="222">
        <v>20177</v>
      </c>
      <c r="S186" s="223">
        <v>19777</v>
      </c>
      <c r="T186" s="224">
        <v>43388</v>
      </c>
      <c r="U186" s="167" t="str">
        <f t="shared" si="7"/>
        <v>〇</v>
      </c>
      <c r="V186" s="109"/>
    </row>
    <row r="187" spans="1:43" ht="18.75" customHeight="1">
      <c r="A187" s="403"/>
      <c r="B187" s="141" t="s">
        <v>305</v>
      </c>
      <c r="C187" s="213">
        <v>15799</v>
      </c>
      <c r="D187" s="214">
        <v>1303</v>
      </c>
      <c r="E187" s="214">
        <v>545</v>
      </c>
      <c r="F187" s="214">
        <v>-3074</v>
      </c>
      <c r="G187" s="215">
        <v>389964</v>
      </c>
      <c r="H187" s="216">
        <v>0.33300000000000002</v>
      </c>
      <c r="I187" s="217"/>
      <c r="J187" s="217"/>
      <c r="K187" s="217">
        <v>10.3</v>
      </c>
      <c r="L187" s="217">
        <v>178.7</v>
      </c>
      <c r="M187" s="218">
        <v>94.3</v>
      </c>
      <c r="N187" s="225">
        <v>32.9</v>
      </c>
      <c r="O187" s="220">
        <v>0</v>
      </c>
      <c r="P187" s="220">
        <v>1248579</v>
      </c>
      <c r="Q187" s="221">
        <v>98538</v>
      </c>
      <c r="R187" s="222">
        <v>16559</v>
      </c>
      <c r="S187" s="223">
        <v>28265</v>
      </c>
      <c r="T187" s="224">
        <v>53714</v>
      </c>
      <c r="U187" s="167" t="str">
        <f t="shared" si="7"/>
        <v>〇</v>
      </c>
      <c r="V187" s="109"/>
    </row>
    <row r="188" spans="1:43" ht="18.75" customHeight="1">
      <c r="A188" s="403"/>
      <c r="B188" s="141" t="s">
        <v>308</v>
      </c>
      <c r="C188" s="213">
        <v>15818</v>
      </c>
      <c r="D188" s="214">
        <v>1076</v>
      </c>
      <c r="E188" s="214">
        <v>-227</v>
      </c>
      <c r="F188" s="214">
        <v>-3574</v>
      </c>
      <c r="G188" s="215">
        <v>390235</v>
      </c>
      <c r="H188" s="216">
        <v>0.33200000000000002</v>
      </c>
      <c r="I188" s="217"/>
      <c r="J188" s="217"/>
      <c r="K188" s="217">
        <v>10.6</v>
      </c>
      <c r="L188" s="217">
        <v>175.8</v>
      </c>
      <c r="M188" s="218">
        <v>95.3</v>
      </c>
      <c r="N188" s="225">
        <v>34.299999999999997</v>
      </c>
      <c r="O188" s="220">
        <v>168597</v>
      </c>
      <c r="P188" s="220">
        <v>1233326</v>
      </c>
      <c r="Q188" s="221">
        <v>100462</v>
      </c>
      <c r="R188" s="222">
        <v>13212</v>
      </c>
      <c r="S188" s="223">
        <v>32650</v>
      </c>
      <c r="T188" s="224">
        <v>54600</v>
      </c>
      <c r="U188" s="167" t="str">
        <f t="shared" si="7"/>
        <v>〇</v>
      </c>
      <c r="V188" s="109"/>
    </row>
    <row r="189" spans="1:43" s="109" customFormat="1" ht="18.75" customHeight="1">
      <c r="A189" s="404"/>
      <c r="B189" s="191" t="s">
        <v>320</v>
      </c>
      <c r="C189" s="311">
        <v>17265</v>
      </c>
      <c r="D189" s="226">
        <v>1137</v>
      </c>
      <c r="E189" s="226">
        <v>61</v>
      </c>
      <c r="F189" s="226">
        <v>-3383</v>
      </c>
      <c r="G189" s="312">
        <v>396767</v>
      </c>
      <c r="H189" s="313">
        <v>0.34599999999999997</v>
      </c>
      <c r="I189" s="227"/>
      <c r="J189" s="227"/>
      <c r="K189" s="227">
        <v>11.3</v>
      </c>
      <c r="L189" s="227">
        <v>172.5</v>
      </c>
      <c r="M189" s="228">
        <v>96.7</v>
      </c>
      <c r="N189" s="314">
        <v>35</v>
      </c>
      <c r="O189" s="229">
        <v>174173</v>
      </c>
      <c r="P189" s="229">
        <v>74886</v>
      </c>
      <c r="Q189" s="315">
        <v>98955</v>
      </c>
      <c r="R189" s="316">
        <v>9767</v>
      </c>
      <c r="S189" s="317">
        <v>34782</v>
      </c>
      <c r="T189" s="230">
        <v>54406</v>
      </c>
      <c r="U189" s="167" t="str">
        <f t="shared" si="7"/>
        <v>〇</v>
      </c>
      <c r="X189" s="108"/>
      <c r="Y189" s="108"/>
      <c r="Z189" s="108"/>
      <c r="AA189" s="108"/>
      <c r="AB189" s="108"/>
      <c r="AC189" s="108"/>
      <c r="AD189" s="108"/>
      <c r="AE189" s="108"/>
      <c r="AF189" s="108"/>
      <c r="AG189" s="108"/>
      <c r="AH189" s="108"/>
      <c r="AI189" s="108"/>
      <c r="AJ189" s="108"/>
      <c r="AK189" s="108"/>
      <c r="AL189" s="108"/>
      <c r="AM189" s="108"/>
      <c r="AN189" s="108"/>
      <c r="AO189" s="108"/>
      <c r="AP189" s="108"/>
      <c r="AQ189" s="108"/>
    </row>
    <row r="190" spans="1:43" ht="18.75" customHeight="1">
      <c r="A190" s="405" t="s">
        <v>42</v>
      </c>
      <c r="B190" s="141" t="s">
        <v>300</v>
      </c>
      <c r="C190" s="231">
        <v>42818</v>
      </c>
      <c r="D190" s="214">
        <v>23985</v>
      </c>
      <c r="E190" s="214">
        <v>11323</v>
      </c>
      <c r="F190" s="214">
        <v>11332</v>
      </c>
      <c r="G190" s="215">
        <v>425882</v>
      </c>
      <c r="H190" s="216">
        <v>0.42699999999999999</v>
      </c>
      <c r="I190" s="217"/>
      <c r="J190" s="217"/>
      <c r="K190" s="217">
        <v>7.7</v>
      </c>
      <c r="L190" s="217">
        <v>210.9</v>
      </c>
      <c r="M190" s="218">
        <v>92.7</v>
      </c>
      <c r="N190" s="219">
        <v>37.1</v>
      </c>
      <c r="O190" s="220">
        <v>87597</v>
      </c>
      <c r="P190" s="220">
        <v>1632168</v>
      </c>
      <c r="Q190" s="221">
        <v>81491</v>
      </c>
      <c r="R190" s="222">
        <v>1770</v>
      </c>
      <c r="S190" s="223">
        <v>26296</v>
      </c>
      <c r="T190" s="224">
        <v>53425</v>
      </c>
      <c r="U190" s="167" t="str">
        <f t="shared" si="7"/>
        <v>〇</v>
      </c>
      <c r="V190" s="109"/>
    </row>
    <row r="191" spans="1:43" ht="18.75" customHeight="1">
      <c r="A191" s="402"/>
      <c r="B191" s="141" t="s">
        <v>304</v>
      </c>
      <c r="C191" s="231">
        <v>44067.23</v>
      </c>
      <c r="D191" s="214">
        <v>20600.042000000001</v>
      </c>
      <c r="E191" s="214">
        <v>-3385.1439999999998</v>
      </c>
      <c r="F191" s="214">
        <v>-3376.9540000000002</v>
      </c>
      <c r="G191" s="215">
        <v>442288.93300000002</v>
      </c>
      <c r="H191" s="216">
        <v>0.40305000000000002</v>
      </c>
      <c r="I191" s="217"/>
      <c r="J191" s="217"/>
      <c r="K191" s="217">
        <v>7.3</v>
      </c>
      <c r="L191" s="217">
        <v>198.3</v>
      </c>
      <c r="M191" s="218">
        <v>84.9</v>
      </c>
      <c r="N191" s="219">
        <v>36.700000000000003</v>
      </c>
      <c r="O191" s="220">
        <v>107038.65700000001</v>
      </c>
      <c r="P191" s="220">
        <v>1665609.9169999999</v>
      </c>
      <c r="Q191" s="221">
        <v>112578.932</v>
      </c>
      <c r="R191" s="222">
        <v>1778.3889999999999</v>
      </c>
      <c r="S191" s="223">
        <v>62170.616999999998</v>
      </c>
      <c r="T191" s="224">
        <v>48629.925999999999</v>
      </c>
      <c r="U191" s="167" t="str">
        <f t="shared" si="7"/>
        <v>〇</v>
      </c>
      <c r="V191" s="109"/>
    </row>
    <row r="192" spans="1:43" ht="18.75" customHeight="1">
      <c r="A192" s="402"/>
      <c r="B192" s="141" t="s">
        <v>305</v>
      </c>
      <c r="C192" s="231">
        <v>50275</v>
      </c>
      <c r="D192" s="214">
        <v>24628</v>
      </c>
      <c r="E192" s="214">
        <v>4028</v>
      </c>
      <c r="F192" s="214">
        <v>4035</v>
      </c>
      <c r="G192" s="215">
        <v>435111</v>
      </c>
      <c r="H192" s="216">
        <v>0.39702999999999999</v>
      </c>
      <c r="I192" s="217"/>
      <c r="J192" s="217"/>
      <c r="K192" s="217">
        <v>7.8</v>
      </c>
      <c r="L192" s="217">
        <v>209.5</v>
      </c>
      <c r="M192" s="218">
        <v>90.5</v>
      </c>
      <c r="N192" s="219">
        <v>38.700000000000003</v>
      </c>
      <c r="O192" s="220">
        <v>114870</v>
      </c>
      <c r="P192" s="220">
        <v>1664929</v>
      </c>
      <c r="Q192" s="221">
        <v>108591</v>
      </c>
      <c r="R192" s="222">
        <v>1786</v>
      </c>
      <c r="S192" s="223">
        <v>62102</v>
      </c>
      <c r="T192" s="224">
        <v>44703</v>
      </c>
      <c r="U192" s="167" t="str">
        <f t="shared" si="7"/>
        <v>〇</v>
      </c>
      <c r="V192" s="109"/>
    </row>
    <row r="193" spans="1:43" ht="18.75" customHeight="1">
      <c r="A193" s="402"/>
      <c r="B193" s="141" t="s">
        <v>308</v>
      </c>
      <c r="C193" s="231">
        <v>50472</v>
      </c>
      <c r="D193" s="214">
        <v>30923</v>
      </c>
      <c r="E193" s="214">
        <v>6295</v>
      </c>
      <c r="F193" s="214">
        <v>6303</v>
      </c>
      <c r="G193" s="215">
        <v>440448</v>
      </c>
      <c r="H193" s="216">
        <v>0.39718999999999999</v>
      </c>
      <c r="I193" s="217"/>
      <c r="J193" s="217"/>
      <c r="K193" s="217">
        <v>8.3000000000000007</v>
      </c>
      <c r="L193" s="217">
        <v>217</v>
      </c>
      <c r="M193" s="218">
        <v>91.5</v>
      </c>
      <c r="N193" s="219">
        <v>42.1</v>
      </c>
      <c r="O193" s="220">
        <v>147755</v>
      </c>
      <c r="P193" s="220">
        <v>1669854</v>
      </c>
      <c r="Q193" s="221">
        <v>98950</v>
      </c>
      <c r="R193" s="222">
        <v>1793</v>
      </c>
      <c r="S193" s="223">
        <v>49062</v>
      </c>
      <c r="T193" s="224">
        <v>48095</v>
      </c>
      <c r="U193" s="167" t="str">
        <f t="shared" si="7"/>
        <v>〇</v>
      </c>
      <c r="V193" s="109"/>
    </row>
    <row r="194" spans="1:43" s="109" customFormat="1" ht="18.75" customHeight="1">
      <c r="A194" s="406"/>
      <c r="B194" s="191" t="s">
        <v>320</v>
      </c>
      <c r="C194" s="318">
        <v>41885.947</v>
      </c>
      <c r="D194" s="226">
        <v>21662.793000000001</v>
      </c>
      <c r="E194" s="226">
        <v>-9260.1980000000003</v>
      </c>
      <c r="F194" s="226">
        <v>-9250.4789999999994</v>
      </c>
      <c r="G194" s="312">
        <v>448036.79</v>
      </c>
      <c r="H194" s="313">
        <v>0.42276999999999998</v>
      </c>
      <c r="I194" s="227"/>
      <c r="J194" s="227"/>
      <c r="K194" s="227">
        <v>8.9</v>
      </c>
      <c r="L194" s="227">
        <v>212.5</v>
      </c>
      <c r="M194" s="228">
        <v>89.9</v>
      </c>
      <c r="N194" s="319">
        <v>43.8</v>
      </c>
      <c r="O194" s="229">
        <v>107741.505</v>
      </c>
      <c r="P194" s="229">
        <v>1669554.8030000001</v>
      </c>
      <c r="Q194" s="315">
        <v>104685.53</v>
      </c>
      <c r="R194" s="316">
        <v>1802.838</v>
      </c>
      <c r="S194" s="317">
        <v>62797.841</v>
      </c>
      <c r="T194" s="230">
        <v>40084.851000000002</v>
      </c>
      <c r="U194" s="167" t="str">
        <f t="shared" si="7"/>
        <v>〇</v>
      </c>
      <c r="X194" s="108"/>
      <c r="Y194" s="108"/>
      <c r="Z194" s="108"/>
      <c r="AA194" s="108"/>
      <c r="AB194" s="108"/>
      <c r="AC194" s="108"/>
      <c r="AD194" s="108"/>
      <c r="AE194" s="108"/>
      <c r="AF194" s="108"/>
      <c r="AG194" s="108"/>
      <c r="AH194" s="108"/>
      <c r="AI194" s="108"/>
      <c r="AJ194" s="108"/>
      <c r="AK194" s="108"/>
      <c r="AL194" s="108"/>
      <c r="AM194" s="108"/>
      <c r="AN194" s="108"/>
      <c r="AO194" s="108"/>
      <c r="AP194" s="108"/>
      <c r="AQ194" s="108"/>
    </row>
    <row r="195" spans="1:43" ht="18.75" customHeight="1">
      <c r="A195" s="402" t="s">
        <v>43</v>
      </c>
      <c r="B195" s="141" t="s">
        <v>300</v>
      </c>
      <c r="C195" s="213">
        <v>24469</v>
      </c>
      <c r="D195" s="214">
        <v>4408</v>
      </c>
      <c r="E195" s="214">
        <v>1163</v>
      </c>
      <c r="F195" s="214">
        <v>-571</v>
      </c>
      <c r="G195" s="215">
        <v>326528</v>
      </c>
      <c r="H195" s="216">
        <v>0.39500000000000002</v>
      </c>
      <c r="I195" s="217"/>
      <c r="J195" s="217"/>
      <c r="K195" s="217">
        <v>8.6</v>
      </c>
      <c r="L195" s="217">
        <v>174.1</v>
      </c>
      <c r="M195" s="218">
        <v>94.5</v>
      </c>
      <c r="N195" s="219">
        <v>37.200000000000003</v>
      </c>
      <c r="O195" s="220">
        <v>79963</v>
      </c>
      <c r="P195" s="220">
        <v>1055587</v>
      </c>
      <c r="Q195" s="221">
        <v>65067</v>
      </c>
      <c r="R195" s="222">
        <v>8498</v>
      </c>
      <c r="S195" s="223">
        <v>21495</v>
      </c>
      <c r="T195" s="224">
        <v>35074</v>
      </c>
      <c r="U195" s="167" t="str">
        <f t="shared" ref="U195:U199" si="8">IF(R195+S195+T195=Q195,"〇","✖")</f>
        <v>〇</v>
      </c>
      <c r="V195" s="109"/>
    </row>
    <row r="196" spans="1:43" ht="18.75" customHeight="1">
      <c r="A196" s="403"/>
      <c r="B196" s="141" t="s">
        <v>304</v>
      </c>
      <c r="C196" s="213">
        <v>31869</v>
      </c>
      <c r="D196" s="214">
        <v>5046</v>
      </c>
      <c r="E196" s="214">
        <v>638</v>
      </c>
      <c r="F196" s="214">
        <v>2102</v>
      </c>
      <c r="G196" s="215">
        <v>341917</v>
      </c>
      <c r="H196" s="216">
        <v>0.375</v>
      </c>
      <c r="I196" s="217"/>
      <c r="J196" s="217"/>
      <c r="K196" s="217">
        <v>8.6</v>
      </c>
      <c r="L196" s="217">
        <v>159.9</v>
      </c>
      <c r="M196" s="218">
        <v>87.1</v>
      </c>
      <c r="N196" s="225">
        <v>36.5</v>
      </c>
      <c r="O196" s="220">
        <v>85706</v>
      </c>
      <c r="P196" s="220">
        <v>1073513</v>
      </c>
      <c r="Q196" s="221">
        <v>81739</v>
      </c>
      <c r="R196" s="222">
        <v>9962</v>
      </c>
      <c r="S196" s="223">
        <v>22074</v>
      </c>
      <c r="T196" s="224">
        <v>49703</v>
      </c>
      <c r="U196" s="167" t="str">
        <f t="shared" si="8"/>
        <v>〇</v>
      </c>
      <c r="V196" s="109"/>
    </row>
    <row r="197" spans="1:43" ht="18.75" customHeight="1">
      <c r="A197" s="403"/>
      <c r="B197" s="141" t="s">
        <v>305</v>
      </c>
      <c r="C197" s="213">
        <v>36907</v>
      </c>
      <c r="D197" s="214">
        <v>8927</v>
      </c>
      <c r="E197" s="214">
        <v>3880</v>
      </c>
      <c r="F197" s="214">
        <v>4792</v>
      </c>
      <c r="G197" s="215">
        <v>333039</v>
      </c>
      <c r="H197" s="216">
        <v>0.371</v>
      </c>
      <c r="I197" s="217"/>
      <c r="J197" s="217"/>
      <c r="K197" s="217">
        <v>9.1</v>
      </c>
      <c r="L197" s="217">
        <v>163.80000000000001</v>
      </c>
      <c r="M197" s="218">
        <v>92.1</v>
      </c>
      <c r="N197" s="225">
        <v>39.4</v>
      </c>
      <c r="O197" s="220">
        <v>105400</v>
      </c>
      <c r="P197" s="220">
        <v>1066753</v>
      </c>
      <c r="Q197" s="221">
        <v>81175</v>
      </c>
      <c r="R197" s="222">
        <v>10874</v>
      </c>
      <c r="S197" s="223">
        <v>22369</v>
      </c>
      <c r="T197" s="224">
        <v>47932</v>
      </c>
      <c r="U197" s="167" t="str">
        <f t="shared" si="8"/>
        <v>〇</v>
      </c>
      <c r="V197" s="109"/>
    </row>
    <row r="198" spans="1:43" ht="18.75" customHeight="1">
      <c r="A198" s="403"/>
      <c r="B198" s="141" t="s">
        <v>308</v>
      </c>
      <c r="C198" s="213">
        <v>33554</v>
      </c>
      <c r="D198" s="214">
        <v>8156</v>
      </c>
      <c r="E198" s="214">
        <v>-771</v>
      </c>
      <c r="F198" s="214">
        <v>3166</v>
      </c>
      <c r="G198" s="215">
        <v>334662</v>
      </c>
      <c r="H198" s="216">
        <v>0.371</v>
      </c>
      <c r="I198" s="217"/>
      <c r="J198" s="217"/>
      <c r="K198" s="217">
        <v>9.8000000000000007</v>
      </c>
      <c r="L198" s="217">
        <v>164.6</v>
      </c>
      <c r="M198" s="218">
        <v>92.1</v>
      </c>
      <c r="N198" s="225">
        <v>42.2</v>
      </c>
      <c r="O198" s="220">
        <v>116323</v>
      </c>
      <c r="P198" s="220">
        <v>1059729</v>
      </c>
      <c r="Q198" s="221">
        <v>84038</v>
      </c>
      <c r="R198" s="222">
        <v>14811</v>
      </c>
      <c r="S198" s="223">
        <v>23185</v>
      </c>
      <c r="T198" s="224">
        <v>46042</v>
      </c>
      <c r="U198" s="167" t="str">
        <f t="shared" si="8"/>
        <v>〇</v>
      </c>
      <c r="V198" s="109"/>
    </row>
    <row r="199" spans="1:43" s="109" customFormat="1">
      <c r="A199" s="404"/>
      <c r="B199" s="191" t="s">
        <v>320</v>
      </c>
      <c r="C199" s="311">
        <v>35653</v>
      </c>
      <c r="D199" s="226">
        <v>9140</v>
      </c>
      <c r="E199" s="226">
        <v>983</v>
      </c>
      <c r="F199" s="226">
        <v>-302</v>
      </c>
      <c r="G199" s="312">
        <v>341106</v>
      </c>
      <c r="H199" s="313">
        <v>0.39100000000000001</v>
      </c>
      <c r="I199" s="227"/>
      <c r="J199" s="227"/>
      <c r="K199" s="227">
        <v>10.5</v>
      </c>
      <c r="L199" s="227">
        <v>161.9</v>
      </c>
      <c r="M199" s="228">
        <v>92.3</v>
      </c>
      <c r="N199" s="314">
        <v>42.4</v>
      </c>
      <c r="O199" s="229">
        <v>120467</v>
      </c>
      <c r="P199" s="229">
        <v>1051735</v>
      </c>
      <c r="Q199" s="315">
        <v>83894</v>
      </c>
      <c r="R199" s="316">
        <v>13525</v>
      </c>
      <c r="S199" s="317">
        <v>23320</v>
      </c>
      <c r="T199" s="230">
        <v>47049</v>
      </c>
      <c r="U199" s="167" t="str">
        <f t="shared" si="8"/>
        <v>〇</v>
      </c>
      <c r="X199" s="108"/>
      <c r="Y199" s="108"/>
      <c r="Z199" s="108"/>
      <c r="AA199" s="108"/>
      <c r="AB199" s="108"/>
      <c r="AC199" s="108"/>
      <c r="AD199" s="108"/>
      <c r="AE199" s="108"/>
      <c r="AF199" s="108"/>
      <c r="AG199" s="108"/>
      <c r="AH199" s="108"/>
      <c r="AI199" s="108"/>
      <c r="AJ199" s="108"/>
      <c r="AK199" s="108"/>
      <c r="AL199" s="108"/>
      <c r="AM199" s="108"/>
      <c r="AN199" s="108"/>
      <c r="AO199" s="108"/>
      <c r="AP199" s="108"/>
      <c r="AQ199" s="108"/>
    </row>
    <row r="200" spans="1:43" ht="18.75" customHeight="1">
      <c r="A200" s="402" t="s">
        <v>196</v>
      </c>
      <c r="B200" s="141" t="s">
        <v>300</v>
      </c>
      <c r="C200" s="231">
        <v>20878</v>
      </c>
      <c r="D200" s="214">
        <v>10520</v>
      </c>
      <c r="E200" s="214">
        <v>2783</v>
      </c>
      <c r="F200" s="214">
        <v>2785</v>
      </c>
      <c r="G200" s="215">
        <v>327215</v>
      </c>
      <c r="H200" s="216">
        <v>0.35799999999999998</v>
      </c>
      <c r="I200" s="217"/>
      <c r="J200" s="217"/>
      <c r="K200" s="217">
        <v>10.6</v>
      </c>
      <c r="L200" s="217">
        <v>103.6</v>
      </c>
      <c r="M200" s="218">
        <v>92.5</v>
      </c>
      <c r="N200" s="219">
        <v>36.6</v>
      </c>
      <c r="O200" s="220">
        <v>93134</v>
      </c>
      <c r="P200" s="220">
        <v>841121</v>
      </c>
      <c r="Q200" s="221">
        <v>104124</v>
      </c>
      <c r="R200" s="222">
        <v>11723</v>
      </c>
      <c r="S200" s="223">
        <v>32306</v>
      </c>
      <c r="T200" s="224">
        <v>60096</v>
      </c>
      <c r="U200" s="167" t="str">
        <f t="shared" si="7"/>
        <v>✖</v>
      </c>
      <c r="V200" s="109"/>
    </row>
    <row r="201" spans="1:43" ht="18.75" customHeight="1">
      <c r="A201" s="403"/>
      <c r="B201" s="141" t="s">
        <v>304</v>
      </c>
      <c r="C201" s="231">
        <v>17102.052</v>
      </c>
      <c r="D201" s="214">
        <v>5296.2039999999997</v>
      </c>
      <c r="E201" s="214">
        <v>-5224.2150000000001</v>
      </c>
      <c r="F201" s="214">
        <v>4598.5810000000001</v>
      </c>
      <c r="G201" s="215">
        <v>341128.19500000001</v>
      </c>
      <c r="H201" s="216">
        <v>0.34200000000000003</v>
      </c>
      <c r="I201" s="217"/>
      <c r="J201" s="217"/>
      <c r="K201" s="217">
        <v>10.6</v>
      </c>
      <c r="L201" s="217">
        <v>95.7</v>
      </c>
      <c r="M201" s="218">
        <v>83.7</v>
      </c>
      <c r="N201" s="219">
        <v>34.799999999999997</v>
      </c>
      <c r="O201" s="220">
        <v>110648.41899999999</v>
      </c>
      <c r="P201" s="220">
        <v>851666.14199999999</v>
      </c>
      <c r="Q201" s="221">
        <v>136659.66099999999</v>
      </c>
      <c r="R201" s="222">
        <v>21545.583999999999</v>
      </c>
      <c r="S201" s="223">
        <v>44985.836000000003</v>
      </c>
      <c r="T201" s="224">
        <v>70128.240999999995</v>
      </c>
      <c r="U201" s="167" t="str">
        <f t="shared" si="7"/>
        <v>〇</v>
      </c>
      <c r="V201" s="109"/>
    </row>
    <row r="202" spans="1:43" ht="18.75" customHeight="1">
      <c r="A202" s="403"/>
      <c r="B202" s="141" t="s">
        <v>305</v>
      </c>
      <c r="C202" s="231">
        <v>31755.879000000001</v>
      </c>
      <c r="D202" s="214">
        <v>14604.025</v>
      </c>
      <c r="E202" s="214">
        <v>9307.8209999999999</v>
      </c>
      <c r="F202" s="214">
        <v>6308.2489999999998</v>
      </c>
      <c r="G202" s="215">
        <v>332292.60200000001</v>
      </c>
      <c r="H202" s="216">
        <v>0.34100000000000003</v>
      </c>
      <c r="I202" s="217"/>
      <c r="J202" s="217"/>
      <c r="K202" s="217">
        <v>11.4</v>
      </c>
      <c r="L202" s="217">
        <v>97.3</v>
      </c>
      <c r="M202" s="218">
        <v>91</v>
      </c>
      <c r="N202" s="219">
        <v>38</v>
      </c>
      <c r="O202" s="220">
        <v>101185.84600000001</v>
      </c>
      <c r="P202" s="220">
        <v>838426.43200000003</v>
      </c>
      <c r="Q202" s="221">
        <v>135574.54999999999</v>
      </c>
      <c r="R202" s="222">
        <v>18546.011999999999</v>
      </c>
      <c r="S202" s="223">
        <v>45457.803999999996</v>
      </c>
      <c r="T202" s="224">
        <v>71570.733999999997</v>
      </c>
      <c r="U202" s="167" t="str">
        <f t="shared" si="7"/>
        <v>〇</v>
      </c>
      <c r="V202" s="109"/>
    </row>
    <row r="203" spans="1:43" ht="18.75" customHeight="1">
      <c r="A203" s="403"/>
      <c r="B203" s="141" t="s">
        <v>308</v>
      </c>
      <c r="C203" s="231">
        <v>29242.89</v>
      </c>
      <c r="D203" s="214">
        <v>13597.252</v>
      </c>
      <c r="E203" s="214">
        <v>-1006.773</v>
      </c>
      <c r="F203" s="214">
        <v>993.61900000000003</v>
      </c>
      <c r="G203" s="215">
        <v>332888</v>
      </c>
      <c r="H203" s="216">
        <v>0.34289999999999998</v>
      </c>
      <c r="I203" s="217"/>
      <c r="J203" s="217"/>
      <c r="K203" s="217">
        <v>11.5</v>
      </c>
      <c r="L203" s="217">
        <v>97.7</v>
      </c>
      <c r="M203" s="218">
        <v>89.6</v>
      </c>
      <c r="N203" s="219">
        <v>40.700000000000003</v>
      </c>
      <c r="O203" s="220">
        <v>106700.019</v>
      </c>
      <c r="P203" s="220">
        <v>831083.82799999998</v>
      </c>
      <c r="Q203" s="221">
        <v>142171.109</v>
      </c>
      <c r="R203" s="222">
        <v>20546.403999999999</v>
      </c>
      <c r="S203" s="223">
        <v>45070.192000000003</v>
      </c>
      <c r="T203" s="224">
        <v>76554.513000000006</v>
      </c>
      <c r="U203" s="167" t="str">
        <f t="shared" si="7"/>
        <v>〇</v>
      </c>
      <c r="V203" s="109"/>
    </row>
    <row r="204" spans="1:43" s="109" customFormat="1" ht="18.75" customHeight="1">
      <c r="A204" s="404"/>
      <c r="B204" s="191" t="s">
        <v>320</v>
      </c>
      <c r="C204" s="318">
        <v>25018</v>
      </c>
      <c r="D204" s="226">
        <v>8905</v>
      </c>
      <c r="E204" s="226">
        <v>-4692</v>
      </c>
      <c r="F204" s="226">
        <v>-3012</v>
      </c>
      <c r="G204" s="312">
        <v>338129</v>
      </c>
      <c r="H204" s="313">
        <v>0.36</v>
      </c>
      <c r="I204" s="227"/>
      <c r="J204" s="227"/>
      <c r="K204" s="227">
        <v>11.6</v>
      </c>
      <c r="L204" s="227">
        <v>107.6</v>
      </c>
      <c r="M204" s="228">
        <v>91.5</v>
      </c>
      <c r="N204" s="319">
        <v>40</v>
      </c>
      <c r="O204" s="229">
        <v>94489</v>
      </c>
      <c r="P204" s="229">
        <v>838417</v>
      </c>
      <c r="Q204" s="315">
        <v>138926</v>
      </c>
      <c r="R204" s="316">
        <v>22227</v>
      </c>
      <c r="S204" s="317">
        <v>41001</v>
      </c>
      <c r="T204" s="230">
        <v>75698</v>
      </c>
      <c r="U204" s="167" t="str">
        <f t="shared" si="7"/>
        <v>〇</v>
      </c>
      <c r="X204" s="108"/>
      <c r="Y204" s="108"/>
      <c r="Z204" s="108"/>
      <c r="AA204" s="108"/>
      <c r="AB204" s="108"/>
      <c r="AC204" s="108"/>
      <c r="AD204" s="108"/>
      <c r="AE204" s="108"/>
      <c r="AF204" s="108"/>
      <c r="AG204" s="108"/>
      <c r="AH204" s="108"/>
      <c r="AI204" s="108"/>
      <c r="AJ204" s="108"/>
      <c r="AK204" s="108"/>
      <c r="AL204" s="108"/>
      <c r="AM204" s="108"/>
      <c r="AN204" s="108"/>
      <c r="AO204" s="108"/>
      <c r="AP204" s="108"/>
      <c r="AQ204" s="108"/>
    </row>
    <row r="205" spans="1:43" ht="18.75" customHeight="1">
      <c r="A205" s="402" t="s">
        <v>85</v>
      </c>
      <c r="B205" s="141" t="s">
        <v>300</v>
      </c>
      <c r="C205" s="231">
        <v>53233</v>
      </c>
      <c r="D205" s="214">
        <v>18870</v>
      </c>
      <c r="E205" s="214">
        <v>6650</v>
      </c>
      <c r="F205" s="214">
        <v>12170</v>
      </c>
      <c r="G205" s="215">
        <v>481691</v>
      </c>
      <c r="H205" s="216">
        <v>0.35299999999999998</v>
      </c>
      <c r="I205" s="217"/>
      <c r="J205" s="217"/>
      <c r="K205" s="217">
        <v>11.5</v>
      </c>
      <c r="L205" s="217">
        <v>212.1</v>
      </c>
      <c r="M205" s="218">
        <v>97.6</v>
      </c>
      <c r="N205" s="219">
        <v>28.8</v>
      </c>
      <c r="O205" s="220">
        <v>37581</v>
      </c>
      <c r="P205" s="220">
        <v>1596663</v>
      </c>
      <c r="Q205" s="221">
        <v>69890</v>
      </c>
      <c r="R205" s="222">
        <v>17507</v>
      </c>
      <c r="S205" s="223">
        <v>7440</v>
      </c>
      <c r="T205" s="224">
        <v>44943</v>
      </c>
      <c r="U205" s="167" t="str">
        <f t="shared" si="7"/>
        <v>〇</v>
      </c>
      <c r="V205" s="109"/>
    </row>
    <row r="206" spans="1:43" ht="18.75" customHeight="1">
      <c r="A206" s="403"/>
      <c r="B206" s="141" t="s">
        <v>304</v>
      </c>
      <c r="C206" s="231">
        <v>51747</v>
      </c>
      <c r="D206" s="214">
        <v>15759</v>
      </c>
      <c r="E206" s="214">
        <v>-3111</v>
      </c>
      <c r="F206" s="214">
        <v>-3053</v>
      </c>
      <c r="G206" s="215">
        <v>496506</v>
      </c>
      <c r="H206" s="216">
        <v>0.33800000000000002</v>
      </c>
      <c r="I206" s="217"/>
      <c r="J206" s="217"/>
      <c r="K206" s="217">
        <v>11.3</v>
      </c>
      <c r="L206" s="217">
        <v>195.3</v>
      </c>
      <c r="M206" s="218">
        <v>92.8</v>
      </c>
      <c r="N206" s="225">
        <v>30.6</v>
      </c>
      <c r="O206" s="220">
        <v>44627</v>
      </c>
      <c r="P206" s="220">
        <v>1589582</v>
      </c>
      <c r="Q206" s="221">
        <v>99003</v>
      </c>
      <c r="R206" s="222">
        <v>17560</v>
      </c>
      <c r="S206" s="223">
        <v>7440</v>
      </c>
      <c r="T206" s="224">
        <v>74003</v>
      </c>
      <c r="U206" s="167" t="str">
        <f t="shared" si="7"/>
        <v>〇</v>
      </c>
      <c r="V206" s="109"/>
    </row>
    <row r="207" spans="1:43" ht="18.75" customHeight="1">
      <c r="A207" s="403"/>
      <c r="B207" s="141" t="s">
        <v>305</v>
      </c>
      <c r="C207" s="231">
        <v>54340</v>
      </c>
      <c r="D207" s="214">
        <v>21087</v>
      </c>
      <c r="E207" s="214">
        <v>5328</v>
      </c>
      <c r="F207" s="214">
        <v>5330</v>
      </c>
      <c r="G207" s="215">
        <v>484251</v>
      </c>
      <c r="H207" s="216">
        <v>0.33900000000000002</v>
      </c>
      <c r="I207" s="217"/>
      <c r="J207" s="217"/>
      <c r="K207" s="217">
        <v>11.4</v>
      </c>
      <c r="L207" s="217">
        <v>197.8</v>
      </c>
      <c r="M207" s="218">
        <v>97.8</v>
      </c>
      <c r="N207" s="225">
        <v>32.200000000000003</v>
      </c>
      <c r="O207" s="220">
        <v>49800</v>
      </c>
      <c r="P207" s="220">
        <v>1555293</v>
      </c>
      <c r="Q207" s="221">
        <v>100241</v>
      </c>
      <c r="R207" s="222">
        <v>17562</v>
      </c>
      <c r="S207" s="223">
        <v>7441</v>
      </c>
      <c r="T207" s="224">
        <v>75239</v>
      </c>
      <c r="U207" s="167" t="str">
        <f t="shared" si="7"/>
        <v>✖</v>
      </c>
      <c r="V207" s="109"/>
    </row>
    <row r="208" spans="1:43" ht="18.75" customHeight="1">
      <c r="A208" s="403"/>
      <c r="B208" s="141" t="s">
        <v>308</v>
      </c>
      <c r="C208" s="231">
        <v>45373</v>
      </c>
      <c r="D208" s="214">
        <v>16394</v>
      </c>
      <c r="E208" s="214">
        <v>-4693</v>
      </c>
      <c r="F208" s="214">
        <v>-4682</v>
      </c>
      <c r="G208" s="215">
        <v>483574</v>
      </c>
      <c r="H208" s="216">
        <v>0.34</v>
      </c>
      <c r="I208" s="217"/>
      <c r="J208" s="217"/>
      <c r="K208" s="217">
        <v>11.4</v>
      </c>
      <c r="L208" s="217">
        <v>196.2</v>
      </c>
      <c r="M208" s="218">
        <v>96.7</v>
      </c>
      <c r="N208" s="225">
        <v>35.4</v>
      </c>
      <c r="O208" s="220">
        <v>50987</v>
      </c>
      <c r="P208" s="220">
        <v>1518702</v>
      </c>
      <c r="Q208" s="221">
        <v>106872</v>
      </c>
      <c r="R208" s="222">
        <v>17572</v>
      </c>
      <c r="S208" s="223">
        <v>7445</v>
      </c>
      <c r="T208" s="224">
        <v>81855</v>
      </c>
      <c r="U208" s="167" t="str">
        <f t="shared" si="7"/>
        <v>〇</v>
      </c>
      <c r="V208" s="109"/>
    </row>
    <row r="209" spans="1:43" s="109" customFormat="1" ht="18.75" customHeight="1">
      <c r="A209" s="404"/>
      <c r="B209" s="191" t="s">
        <v>320</v>
      </c>
      <c r="C209" s="318">
        <v>40163</v>
      </c>
      <c r="D209" s="226">
        <v>12509</v>
      </c>
      <c r="E209" s="226">
        <v>-3886</v>
      </c>
      <c r="F209" s="226">
        <v>-3858</v>
      </c>
      <c r="G209" s="312">
        <v>489322</v>
      </c>
      <c r="H209" s="313">
        <v>0.35699999999999998</v>
      </c>
      <c r="I209" s="227"/>
      <c r="J209" s="227"/>
      <c r="K209" s="227">
        <v>11.1</v>
      </c>
      <c r="L209" s="227">
        <v>190.1</v>
      </c>
      <c r="M209" s="228">
        <v>98.2</v>
      </c>
      <c r="N209" s="314">
        <v>35.700000000000003</v>
      </c>
      <c r="O209" s="229">
        <v>52453</v>
      </c>
      <c r="P209" s="229">
        <v>1488987</v>
      </c>
      <c r="Q209" s="315">
        <v>127066</v>
      </c>
      <c r="R209" s="316">
        <v>17600</v>
      </c>
      <c r="S209" s="317">
        <v>7457</v>
      </c>
      <c r="T209" s="230">
        <v>102009</v>
      </c>
      <c r="U209" s="167" t="str">
        <f>IF(R209+S209+T209=Q209,"〇","✖")</f>
        <v>〇</v>
      </c>
      <c r="X209" s="108"/>
      <c r="Y209" s="108"/>
      <c r="Z209" s="108"/>
      <c r="AA209" s="108"/>
      <c r="AB209" s="108"/>
      <c r="AC209" s="108"/>
      <c r="AD209" s="108"/>
      <c r="AE209" s="108"/>
      <c r="AF209" s="108"/>
      <c r="AG209" s="108"/>
      <c r="AH209" s="108"/>
      <c r="AI209" s="108"/>
      <c r="AJ209" s="108"/>
      <c r="AK209" s="108"/>
      <c r="AL209" s="108"/>
      <c r="AM209" s="108"/>
      <c r="AN209" s="108"/>
      <c r="AO209" s="108"/>
      <c r="AP209" s="108"/>
      <c r="AQ209" s="108"/>
    </row>
    <row r="210" spans="1:43" ht="18" customHeight="1">
      <c r="A210" s="126" t="s">
        <v>254</v>
      </c>
      <c r="T210" s="108"/>
      <c r="U210" s="108"/>
      <c r="V210" s="108"/>
    </row>
    <row r="211" spans="1:43" ht="18" customHeight="1">
      <c r="A211" s="124" t="s">
        <v>253</v>
      </c>
    </row>
    <row r="249" spans="1:1">
      <c r="A249" s="10" t="s">
        <v>45</v>
      </c>
    </row>
    <row r="250" spans="1:1">
      <c r="A250" s="11" t="s">
        <v>46</v>
      </c>
    </row>
    <row r="251" spans="1:1">
      <c r="A251" s="12" t="s">
        <v>47</v>
      </c>
    </row>
    <row r="252" spans="1:1">
      <c r="A252" s="11" t="s">
        <v>48</v>
      </c>
    </row>
    <row r="253" spans="1:1">
      <c r="A253" s="11" t="s">
        <v>49</v>
      </c>
    </row>
    <row r="254" spans="1:1">
      <c r="A254" s="11" t="s">
        <v>50</v>
      </c>
    </row>
    <row r="255" spans="1:1">
      <c r="A255" s="11" t="s">
        <v>54</v>
      </c>
    </row>
    <row r="256" spans="1:1">
      <c r="A256" s="11" t="s">
        <v>55</v>
      </c>
    </row>
    <row r="257" spans="1:1">
      <c r="A257" s="11" t="s">
        <v>56</v>
      </c>
    </row>
    <row r="258" spans="1:1">
      <c r="A258" s="11" t="s">
        <v>58</v>
      </c>
    </row>
    <row r="259" spans="1:1">
      <c r="A259" s="11" t="s">
        <v>59</v>
      </c>
    </row>
    <row r="260" spans="1:1">
      <c r="A260" s="11" t="s">
        <v>60</v>
      </c>
    </row>
    <row r="261" spans="1:1">
      <c r="A261" s="13" t="s">
        <v>61</v>
      </c>
    </row>
    <row r="262" spans="1:1">
      <c r="A262" s="1" t="s">
        <v>62</v>
      </c>
    </row>
  </sheetData>
  <autoFilter ref="A4:AQ209" xr:uid="{00000000-0009-0000-0000-000008000000}"/>
  <customSheetViews>
    <customSheetView guid="{9CD6CDFB-0526-4987-BB9B-F12261C08409}" showPageBreaks="1" showGridLines="0" view="pageBreakPreview">
      <pane xSplit="2" ySplit="4" topLeftCell="C164" activePane="bottomRight" state="frozen"/>
      <selection pane="bottomRight" activeCell="H184" sqref="H184"/>
      <rowBreaks count="3" manualBreakCount="3">
        <brk id="64" max="19" man="1"/>
        <brk id="124" max="19" man="1"/>
        <brk id="195" max="38" man="1"/>
      </rowBreaks>
      <pageMargins left="0.59055118110236227" right="0.59055118110236227" top="0.6692913385826772" bottom="0.31496062992125984" header="0.51181102362204722" footer="0.51181102362204722"/>
      <pageSetup paperSize="9" scale="46" orientation="landscape" r:id="rId1"/>
      <headerFooter alignWithMargins="0"/>
    </customSheetView>
    <customSheetView guid="{47FE580C-1B40-484B-A27C-9C582BD9B048}" scale="85" showPageBreaks="1" showGridLines="0" printArea="1" view="pageBreakPreview">
      <pane xSplit="2" ySplit="4" topLeftCell="C137" activePane="bottomRight" state="frozen"/>
      <selection pane="bottomRight" activeCell="B150" sqref="A150:IV154"/>
      <rowBreaks count="2" manualBreakCount="2">
        <brk id="64" max="19" man="1"/>
        <brk id="124" max="19" man="1"/>
      </rowBreaks>
      <pageMargins left="0.59055118110236227" right="0.59055118110236227" top="0.6692913385826772" bottom="0.31496062992125984" header="0.51181102362204722" footer="0.51181102362204722"/>
      <pageSetup paperSize="9" scale="46" orientation="landscape" r:id="rId2"/>
      <headerFooter alignWithMargins="0"/>
    </customSheetView>
    <customSheetView guid="{B07D689D-A88D-4FD6-A5A1-1BAAB5F2B100}" scale="85" showPageBreaks="1" showGridLines="0" printArea="1" view="pageBreakPreview">
      <pane xSplit="2" ySplit="4" topLeftCell="H173" activePane="bottomRight" state="frozen"/>
      <selection pane="bottomRight" activeCell="U139" sqref="U139"/>
      <rowBreaks count="2" manualBreakCount="2">
        <brk id="59" max="19" man="1"/>
        <brk id="119" max="19" man="1"/>
      </rowBreaks>
      <pageMargins left="0.59055118110236227" right="0.59055118110236227" top="0.6692913385826772" bottom="0.31496062992125984" header="0.51181102362204722" footer="0.51181102362204722"/>
      <pageSetup paperSize="9" scale="46" orientation="landscape" r:id="rId3"/>
      <headerFooter alignWithMargins="0"/>
    </customSheetView>
  </customSheetViews>
  <mergeCells count="59">
    <mergeCell ref="A105:A109"/>
    <mergeCell ref="A75:A79"/>
    <mergeCell ref="A160:A164"/>
    <mergeCell ref="A150:A154"/>
    <mergeCell ref="A140:A144"/>
    <mergeCell ref="A145:A149"/>
    <mergeCell ref="L3:L4"/>
    <mergeCell ref="A185:A189"/>
    <mergeCell ref="A50:A54"/>
    <mergeCell ref="A70:A74"/>
    <mergeCell ref="I3:I4"/>
    <mergeCell ref="A25:A29"/>
    <mergeCell ref="A125:A129"/>
    <mergeCell ref="F3:F4"/>
    <mergeCell ref="A45:A49"/>
    <mergeCell ref="A65:A69"/>
    <mergeCell ref="A115:A119"/>
    <mergeCell ref="A95:A99"/>
    <mergeCell ref="A30:A34"/>
    <mergeCell ref="A55:A59"/>
    <mergeCell ref="A60:A64"/>
    <mergeCell ref="A100:A104"/>
    <mergeCell ref="S2:T2"/>
    <mergeCell ref="M3:M4"/>
    <mergeCell ref="N3:N4"/>
    <mergeCell ref="O3:O4"/>
    <mergeCell ref="P3:P4"/>
    <mergeCell ref="Q3:Q4"/>
    <mergeCell ref="A40:A44"/>
    <mergeCell ref="A35:A39"/>
    <mergeCell ref="B3:B4"/>
    <mergeCell ref="A15:A19"/>
    <mergeCell ref="K3:K4"/>
    <mergeCell ref="J3:J4"/>
    <mergeCell ref="A3:A4"/>
    <mergeCell ref="H3:H4"/>
    <mergeCell ref="D3:D4"/>
    <mergeCell ref="E3:E4"/>
    <mergeCell ref="A5:A9"/>
    <mergeCell ref="A20:A24"/>
    <mergeCell ref="C3:C4"/>
    <mergeCell ref="A10:A14"/>
    <mergeCell ref="G3:G4"/>
    <mergeCell ref="A205:A209"/>
    <mergeCell ref="A80:A84"/>
    <mergeCell ref="A135:A139"/>
    <mergeCell ref="A165:A169"/>
    <mergeCell ref="A110:A114"/>
    <mergeCell ref="A155:A159"/>
    <mergeCell ref="A200:A204"/>
    <mergeCell ref="A190:A194"/>
    <mergeCell ref="A180:A184"/>
    <mergeCell ref="A175:A179"/>
    <mergeCell ref="A170:A174"/>
    <mergeCell ref="A130:A134"/>
    <mergeCell ref="A120:A124"/>
    <mergeCell ref="A85:A89"/>
    <mergeCell ref="A90:A94"/>
    <mergeCell ref="A195:A199"/>
  </mergeCells>
  <phoneticPr fontId="3"/>
  <printOptions horizontalCentered="1"/>
  <pageMargins left="0.39370078740157483" right="0.39370078740157483" top="0.39370078740157483" bottom="0.39370078740157483" header="0.31496062992125984" footer="0.31496062992125984"/>
  <pageSetup paperSize="9" scale="61" fitToHeight="0" orientation="landscape" r:id="rId4"/>
  <headerFooter alignWithMargins="0"/>
  <rowBreaks count="4" manualBreakCount="4">
    <brk id="49" max="19" man="1"/>
    <brk id="94" max="19" man="1"/>
    <brk id="139" max="19" man="1"/>
    <brk id="184" max="1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23</vt:i4>
      </vt:variant>
    </vt:vector>
  </HeadingPairs>
  <TitlesOfParts>
    <vt:vector size="36" baseType="lpstr">
      <vt:lpstr>表紙</vt:lpstr>
      <vt:lpstr>目次</vt:lpstr>
      <vt:lpstr>1.R7予算（歳入）</vt:lpstr>
      <vt:lpstr>1.R7予算（歳出）</vt:lpstr>
      <vt:lpstr>2.決算歳入（都道府県）</vt:lpstr>
      <vt:lpstr>2.決算歳出（都道府県）</vt:lpstr>
      <vt:lpstr>2.決算歳入 (指定都市)</vt:lpstr>
      <vt:lpstr>2.決算歳出（指定都市）</vt:lpstr>
      <vt:lpstr>3.財政指標（都道府県）</vt:lpstr>
      <vt:lpstr>3.財政指標 (指定都市)</vt:lpstr>
      <vt:lpstr>4.発行実績 （都道府県)</vt:lpstr>
      <vt:lpstr>4.発行実績 (指定都市)</vt:lpstr>
      <vt:lpstr>5.共同発行債</vt:lpstr>
      <vt:lpstr>'1.R7予算（歳出）'!Print_Area</vt:lpstr>
      <vt:lpstr>'1.R7予算（歳入）'!Print_Area</vt:lpstr>
      <vt:lpstr>'2.決算歳出（指定都市）'!Print_Area</vt:lpstr>
      <vt:lpstr>'2.決算歳出（都道府県）'!Print_Area</vt:lpstr>
      <vt:lpstr>'2.決算歳入 (指定都市)'!Print_Area</vt:lpstr>
      <vt:lpstr>'2.決算歳入（都道府県）'!Print_Area</vt:lpstr>
      <vt:lpstr>'3.財政指標 (指定都市)'!Print_Area</vt:lpstr>
      <vt:lpstr>'3.財政指標（都道府県）'!Print_Area</vt:lpstr>
      <vt:lpstr>'4.発行実績 (指定都市)'!Print_Area</vt:lpstr>
      <vt:lpstr>'4.発行実績 （都道府県)'!Print_Area</vt:lpstr>
      <vt:lpstr>'5.共同発行債'!Print_Area</vt:lpstr>
      <vt:lpstr>目次!Print_Area</vt:lpstr>
      <vt:lpstr>'1.R7予算（歳出）'!Print_Titles</vt:lpstr>
      <vt:lpstr>'1.R7予算（歳入）'!Print_Titles</vt:lpstr>
      <vt:lpstr>'2.決算歳出（指定都市）'!Print_Titles</vt:lpstr>
      <vt:lpstr>'2.決算歳出（都道府県）'!Print_Titles</vt:lpstr>
      <vt:lpstr>'2.決算歳入 (指定都市)'!Print_Titles</vt:lpstr>
      <vt:lpstr>'2.決算歳入（都道府県）'!Print_Titles</vt:lpstr>
      <vt:lpstr>'3.財政指標 (指定都市)'!Print_Titles</vt:lpstr>
      <vt:lpstr>'3.財政指標（都道府県）'!Print_Titles</vt:lpstr>
      <vt:lpstr>'4.発行実績 (指定都市)'!Print_Titles</vt:lpstr>
      <vt:lpstr>'4.発行実績 （都道府県)'!Print_Titles</vt:lpstr>
      <vt:lpstr>'5.共同発行債'!Print_Titles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toyota</dc:creator>
  <cp:lastModifiedBy>chihousai09</cp:lastModifiedBy>
  <cp:lastPrinted>2025-10-06T07:07:54Z</cp:lastPrinted>
  <dcterms:created xsi:type="dcterms:W3CDTF">2008-09-26T01:13:55Z</dcterms:created>
  <dcterms:modified xsi:type="dcterms:W3CDTF">2025-12-10T06:43:22Z</dcterms:modified>
</cp:coreProperties>
</file>